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8_{318DA4CD-C672-4028-A78E-FEA0C7DE9F13}" xr6:coauthVersionLast="47" xr6:coauthVersionMax="47" xr10:uidLastSave="{00000000-0000-0000-0000-000000000000}"/>
  <bookViews>
    <workbookView xWindow="-120" yWindow="-120" windowWidth="25440" windowHeight="15270" tabRatio="930" xr2:uid="{C1AC8E30-EB23-4ABA-9965-A2A9625FBC51}"/>
  </bookViews>
  <sheets>
    <sheet name="Read me" sheetId="1" r:id="rId1"/>
    <sheet name="Tab 1 - Assumptions" sheetId="12" r:id="rId2"/>
    <sheet name="Tab 2 - Rate Summary" sheetId="2" r:id="rId3"/>
    <sheet name="Tab 3 - Unlevied Land" sheetId="17" r:id="rId4"/>
    <sheet name="Tab 4 - Infrastructure" sheetId="16" r:id="rId5"/>
    <sheet name="Tab 5 - Forecast Data" sheetId="18" r:id="rId6"/>
    <sheet name="Tab 6 - Benefit Calculation" sheetId="8" r:id="rId7"/>
    <sheet name="Tab 7 - Financial Model" sheetId="15" r:id="rId8"/>
    <sheet name="Tab 3 - Financial Model (2)" sheetId="13" state="hidden" r:id="rId9"/>
  </sheets>
  <definedNames>
    <definedName name="_xlnm._FilterDatabase" localSheetId="4" hidden="1">'Tab 4 - Infrastructure'!$A$24:$I$27</definedName>
    <definedName name="_xlnm._FilterDatabase" localSheetId="5" hidden="1">'Tab 5 - Forecast Data'!$A$8:$W$1409</definedName>
    <definedName name="_xlnm.Print_Area" localSheetId="1">'Tab 1 - Assumptions'!$A$1:$B$16</definedName>
    <definedName name="_xlnm.Print_Area" localSheetId="2">'Tab 2 - Rate Summary'!$A$1:$L$32</definedName>
    <definedName name="_xlnm.Print_Area" localSheetId="3">'Tab 3 - Unlevied Land'!$A$1:$AB$45</definedName>
    <definedName name="_xlnm.Print_Area" localSheetId="4">'Tab 4 - Infrastructure'!$A$1:$I$27</definedName>
    <definedName name="solver_adj" localSheetId="8" hidden="1">'Tab 3 - Financial Model (2)'!$C$25</definedName>
    <definedName name="solver_adj" localSheetId="7" hidden="1">'Tab 7 - Financial Model'!$C$3</definedName>
    <definedName name="solver_cvg" localSheetId="8" hidden="1">0.0001</definedName>
    <definedName name="solver_cvg" localSheetId="7" hidden="1">0.0001</definedName>
    <definedName name="solver_drv" localSheetId="8" hidden="1">2</definedName>
    <definedName name="solver_drv" localSheetId="7" hidden="1">2</definedName>
    <definedName name="solver_eng" localSheetId="8" hidden="1">1</definedName>
    <definedName name="solver_eng" localSheetId="7" hidden="1">1</definedName>
    <definedName name="solver_est" localSheetId="8" hidden="1">1</definedName>
    <definedName name="solver_est" localSheetId="7" hidden="1">1</definedName>
    <definedName name="solver_itr" localSheetId="8" hidden="1">2147483647</definedName>
    <definedName name="solver_itr" localSheetId="7" hidden="1">2147483647</definedName>
    <definedName name="solver_mip" localSheetId="8" hidden="1">2147483647</definedName>
    <definedName name="solver_mip" localSheetId="7" hidden="1">2147483647</definedName>
    <definedName name="solver_mni" localSheetId="8" hidden="1">30</definedName>
    <definedName name="solver_mni" localSheetId="7" hidden="1">30</definedName>
    <definedName name="solver_mrt" localSheetId="8" hidden="1">0.075</definedName>
    <definedName name="solver_mrt" localSheetId="7" hidden="1">0.075</definedName>
    <definedName name="solver_msl" localSheetId="8" hidden="1">2</definedName>
    <definedName name="solver_msl" localSheetId="7" hidden="1">2</definedName>
    <definedName name="solver_neg" localSheetId="8" hidden="1">1</definedName>
    <definedName name="solver_neg" localSheetId="7" hidden="1">1</definedName>
    <definedName name="solver_nod" localSheetId="8" hidden="1">2147483647</definedName>
    <definedName name="solver_nod" localSheetId="7" hidden="1">2147483647</definedName>
    <definedName name="solver_num" localSheetId="8" hidden="1">0</definedName>
    <definedName name="solver_num" localSheetId="7" hidden="1">0</definedName>
    <definedName name="solver_nwt" localSheetId="8" hidden="1">1</definedName>
    <definedName name="solver_nwt" localSheetId="7" hidden="1">1</definedName>
    <definedName name="solver_opt" localSheetId="8" hidden="1">'Tab 3 - Financial Model (2)'!#REF!</definedName>
    <definedName name="solver_opt" localSheetId="7" hidden="1">'Tab 7 - Financial Model'!#REF!</definedName>
    <definedName name="solver_pre" localSheetId="8" hidden="1">0.000001</definedName>
    <definedName name="solver_pre" localSheetId="7" hidden="1">0.000001</definedName>
    <definedName name="solver_rbv" localSheetId="8" hidden="1">2</definedName>
    <definedName name="solver_rbv" localSheetId="7" hidden="1">2</definedName>
    <definedName name="solver_rlx" localSheetId="8" hidden="1">2</definedName>
    <definedName name="solver_rlx" localSheetId="7" hidden="1">2</definedName>
    <definedName name="solver_rsd" localSheetId="8" hidden="1">0</definedName>
    <definedName name="solver_rsd" localSheetId="7" hidden="1">0</definedName>
    <definedName name="solver_scl" localSheetId="8" hidden="1">2</definedName>
    <definedName name="solver_scl" localSheetId="7" hidden="1">2</definedName>
    <definedName name="solver_sho" localSheetId="8" hidden="1">2</definedName>
    <definedName name="solver_sho" localSheetId="7" hidden="1">2</definedName>
    <definedName name="solver_ssz" localSheetId="8" hidden="1">100</definedName>
    <definedName name="solver_ssz" localSheetId="7" hidden="1">100</definedName>
    <definedName name="solver_tim" localSheetId="8" hidden="1">2147483647</definedName>
    <definedName name="solver_tim" localSheetId="7" hidden="1">2147483647</definedName>
    <definedName name="solver_tol" localSheetId="8" hidden="1">0.01</definedName>
    <definedName name="solver_tol" localSheetId="7" hidden="1">0.01</definedName>
    <definedName name="solver_typ" localSheetId="8" hidden="1">3</definedName>
    <definedName name="solver_typ" localSheetId="7" hidden="1">3</definedName>
    <definedName name="solver_val" localSheetId="8" hidden="1">0</definedName>
    <definedName name="solver_val" localSheetId="7" hidden="1">0</definedName>
    <definedName name="solver_ver" localSheetId="8" hidden="1">3</definedName>
    <definedName name="solver_ver" localSheetId="7"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6" l="1"/>
  <c r="D26" i="2"/>
  <c r="AP25" i="15" l="1"/>
  <c r="AO25" i="15"/>
  <c r="AN25" i="15"/>
  <c r="AM25" i="15"/>
  <c r="AL25" i="15"/>
  <c r="F19" i="16" l="1"/>
  <c r="E19" i="16"/>
  <c r="D19" i="16"/>
  <c r="C18" i="16"/>
  <c r="C17" i="16"/>
  <c r="C19" i="16" l="1"/>
  <c r="C17" i="15"/>
  <c r="L17" i="15" l="1"/>
  <c r="E17" i="15"/>
  <c r="D25" i="16"/>
  <c r="K17" i="15"/>
  <c r="M17" i="15"/>
  <c r="L10" i="18" l="1"/>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7" i="18"/>
  <c r="L188" i="18"/>
  <c r="L189" i="18"/>
  <c r="L190" i="18"/>
  <c r="L191" i="18"/>
  <c r="L192" i="18"/>
  <c r="L193" i="18"/>
  <c r="L194" i="18"/>
  <c r="L195" i="18"/>
  <c r="L196" i="18"/>
  <c r="L197" i="18"/>
  <c r="L198" i="18"/>
  <c r="L199" i="18"/>
  <c r="L200" i="18"/>
  <c r="L201" i="18"/>
  <c r="L202" i="18"/>
  <c r="L203" i="18"/>
  <c r="L204" i="18"/>
  <c r="L205" i="18"/>
  <c r="L206" i="18"/>
  <c r="L207" i="18"/>
  <c r="L208" i="18"/>
  <c r="L209" i="18"/>
  <c r="L210" i="18"/>
  <c r="L211" i="18"/>
  <c r="L212" i="18"/>
  <c r="L213" i="18"/>
  <c r="L214" i="18"/>
  <c r="L215" i="18"/>
  <c r="L216" i="18"/>
  <c r="L217" i="18"/>
  <c r="L218" i="18"/>
  <c r="L219" i="18"/>
  <c r="L220" i="18"/>
  <c r="L221" i="18"/>
  <c r="L222" i="18"/>
  <c r="L223" i="18"/>
  <c r="L224" i="18"/>
  <c r="L225" i="18"/>
  <c r="L226" i="18"/>
  <c r="L227" i="18"/>
  <c r="L228" i="18"/>
  <c r="L229" i="18"/>
  <c r="L230" i="18"/>
  <c r="L231" i="18"/>
  <c r="L232" i="18"/>
  <c r="L233" i="18"/>
  <c r="L234" i="18"/>
  <c r="L235" i="18"/>
  <c r="L236" i="18"/>
  <c r="L237" i="18"/>
  <c r="L238" i="18"/>
  <c r="L239" i="18"/>
  <c r="L240" i="18"/>
  <c r="L241" i="18"/>
  <c r="L242" i="18"/>
  <c r="L243" i="18"/>
  <c r="L244" i="18"/>
  <c r="L245" i="18"/>
  <c r="L246" i="18"/>
  <c r="L247" i="18"/>
  <c r="L248" i="18"/>
  <c r="L249" i="18"/>
  <c r="L250" i="18"/>
  <c r="L251" i="18"/>
  <c r="L252" i="18"/>
  <c r="L253" i="18"/>
  <c r="L254" i="18"/>
  <c r="L255" i="18"/>
  <c r="L256" i="18"/>
  <c r="L257" i="18"/>
  <c r="L258" i="18"/>
  <c r="L259" i="18"/>
  <c r="L260" i="18"/>
  <c r="L261" i="18"/>
  <c r="L262" i="18"/>
  <c r="L263" i="18"/>
  <c r="L264" i="18"/>
  <c r="L265" i="18"/>
  <c r="L266" i="18"/>
  <c r="L267" i="18"/>
  <c r="L268" i="18"/>
  <c r="L269" i="18"/>
  <c r="L270" i="18"/>
  <c r="L271" i="18"/>
  <c r="L272" i="18"/>
  <c r="L273" i="18"/>
  <c r="L274" i="18"/>
  <c r="L275" i="18"/>
  <c r="L276" i="18"/>
  <c r="L277" i="18"/>
  <c r="L278" i="18"/>
  <c r="L279" i="18"/>
  <c r="L280" i="18"/>
  <c r="L281" i="18"/>
  <c r="L282" i="18"/>
  <c r="L283" i="18"/>
  <c r="L284" i="18"/>
  <c r="L285" i="18"/>
  <c r="L286" i="18"/>
  <c r="L287" i="18"/>
  <c r="L288" i="18"/>
  <c r="L289" i="18"/>
  <c r="L290" i="18"/>
  <c r="L291" i="18"/>
  <c r="L292" i="18"/>
  <c r="L293" i="18"/>
  <c r="L294" i="18"/>
  <c r="L295" i="18"/>
  <c r="L296" i="18"/>
  <c r="L297" i="18"/>
  <c r="L298" i="18"/>
  <c r="L299" i="18"/>
  <c r="L300" i="18"/>
  <c r="L301" i="18"/>
  <c r="L302" i="18"/>
  <c r="L303" i="18"/>
  <c r="L304" i="18"/>
  <c r="L305" i="18"/>
  <c r="L306" i="18"/>
  <c r="L307" i="18"/>
  <c r="L308" i="18"/>
  <c r="L309" i="18"/>
  <c r="L310" i="18"/>
  <c r="L311" i="18"/>
  <c r="L312" i="18"/>
  <c r="L313" i="18"/>
  <c r="L314" i="18"/>
  <c r="L315" i="18"/>
  <c r="L316" i="18"/>
  <c r="L317" i="18"/>
  <c r="L318" i="18"/>
  <c r="L319" i="18"/>
  <c r="L320" i="18"/>
  <c r="L321" i="18"/>
  <c r="L322" i="18"/>
  <c r="L323" i="18"/>
  <c r="L324" i="18"/>
  <c r="L325" i="18"/>
  <c r="L326" i="18"/>
  <c r="L327" i="18"/>
  <c r="L328" i="18"/>
  <c r="L329" i="18"/>
  <c r="L330" i="18"/>
  <c r="L331" i="18"/>
  <c r="L332" i="18"/>
  <c r="L333" i="18"/>
  <c r="L334" i="18"/>
  <c r="L335" i="18"/>
  <c r="L336" i="18"/>
  <c r="L337" i="18"/>
  <c r="L338" i="18"/>
  <c r="L339" i="18"/>
  <c r="L340" i="18"/>
  <c r="L341" i="18"/>
  <c r="L342" i="18"/>
  <c r="L343" i="18"/>
  <c r="L344" i="18"/>
  <c r="L345" i="18"/>
  <c r="L346" i="18"/>
  <c r="L347" i="18"/>
  <c r="L348" i="18"/>
  <c r="L349" i="18"/>
  <c r="L350" i="18"/>
  <c r="L351" i="18"/>
  <c r="L352" i="18"/>
  <c r="L353" i="18"/>
  <c r="L354" i="18"/>
  <c r="L355" i="18"/>
  <c r="L356" i="18"/>
  <c r="L357" i="18"/>
  <c r="L358" i="18"/>
  <c r="L359" i="18"/>
  <c r="L360" i="18"/>
  <c r="L361" i="18"/>
  <c r="L362" i="18"/>
  <c r="L363" i="18"/>
  <c r="L364" i="18"/>
  <c r="L365" i="18"/>
  <c r="L366" i="18"/>
  <c r="L367" i="18"/>
  <c r="L368" i="18"/>
  <c r="L369" i="18"/>
  <c r="L370" i="18"/>
  <c r="L371" i="18"/>
  <c r="L372" i="18"/>
  <c r="L373" i="18"/>
  <c r="L374" i="18"/>
  <c r="L375" i="18"/>
  <c r="L376" i="18"/>
  <c r="L377" i="18"/>
  <c r="L378" i="18"/>
  <c r="L379" i="18"/>
  <c r="L380" i="18"/>
  <c r="L381" i="18"/>
  <c r="L382" i="18"/>
  <c r="L383" i="18"/>
  <c r="L384" i="18"/>
  <c r="L385" i="18"/>
  <c r="L386" i="18"/>
  <c r="L387" i="18"/>
  <c r="L388" i="18"/>
  <c r="L389" i="18"/>
  <c r="L390" i="18"/>
  <c r="L391" i="18"/>
  <c r="L392" i="18"/>
  <c r="L393" i="18"/>
  <c r="L394" i="18"/>
  <c r="L395" i="18"/>
  <c r="L396" i="18"/>
  <c r="L397" i="18"/>
  <c r="L398" i="18"/>
  <c r="L399" i="18"/>
  <c r="L400" i="18"/>
  <c r="L401" i="18"/>
  <c r="L402" i="18"/>
  <c r="L403" i="18"/>
  <c r="L404" i="18"/>
  <c r="L405" i="18"/>
  <c r="L406" i="18"/>
  <c r="L407" i="18"/>
  <c r="L408" i="18"/>
  <c r="L409" i="18"/>
  <c r="L410" i="18"/>
  <c r="L411" i="18"/>
  <c r="L412" i="18"/>
  <c r="L413" i="18"/>
  <c r="L414" i="18"/>
  <c r="L415" i="18"/>
  <c r="L416" i="18"/>
  <c r="L417" i="18"/>
  <c r="L418" i="18"/>
  <c r="L419" i="18"/>
  <c r="L420" i="18"/>
  <c r="L421" i="18"/>
  <c r="L422" i="18"/>
  <c r="L423" i="18"/>
  <c r="L424" i="18"/>
  <c r="L425" i="18"/>
  <c r="L426" i="18"/>
  <c r="L427" i="18"/>
  <c r="L428" i="18"/>
  <c r="L429" i="18"/>
  <c r="L430" i="18"/>
  <c r="L431" i="18"/>
  <c r="L432" i="18"/>
  <c r="L433" i="18"/>
  <c r="L434" i="18"/>
  <c r="L435" i="18"/>
  <c r="L436" i="18"/>
  <c r="L437" i="18"/>
  <c r="L438" i="18"/>
  <c r="L439" i="18"/>
  <c r="L440" i="18"/>
  <c r="L441" i="18"/>
  <c r="L442" i="18"/>
  <c r="L443" i="18"/>
  <c r="L444" i="18"/>
  <c r="L445" i="18"/>
  <c r="L446" i="18"/>
  <c r="L447" i="18"/>
  <c r="L448" i="18"/>
  <c r="L449" i="18"/>
  <c r="L450" i="18"/>
  <c r="L451" i="18"/>
  <c r="L452" i="18"/>
  <c r="L453" i="18"/>
  <c r="L454" i="18"/>
  <c r="L455" i="18"/>
  <c r="L456" i="18"/>
  <c r="L457" i="18"/>
  <c r="L458" i="18"/>
  <c r="L459" i="18"/>
  <c r="L460" i="18"/>
  <c r="L461" i="18"/>
  <c r="L462" i="18"/>
  <c r="L463" i="18"/>
  <c r="L464" i="18"/>
  <c r="L465" i="18"/>
  <c r="L466" i="18"/>
  <c r="L467" i="18"/>
  <c r="L468" i="18"/>
  <c r="L469" i="18"/>
  <c r="L470" i="18"/>
  <c r="L471" i="18"/>
  <c r="L472" i="18"/>
  <c r="L473" i="18"/>
  <c r="L474" i="18"/>
  <c r="L475" i="18"/>
  <c r="L476" i="18"/>
  <c r="L477" i="18"/>
  <c r="L478" i="18"/>
  <c r="L479" i="18"/>
  <c r="L480" i="18"/>
  <c r="L481" i="18"/>
  <c r="L482" i="18"/>
  <c r="L483" i="18"/>
  <c r="L484" i="18"/>
  <c r="L485" i="18"/>
  <c r="L486" i="18"/>
  <c r="L487" i="18"/>
  <c r="L488" i="18"/>
  <c r="L489" i="18"/>
  <c r="L490" i="18"/>
  <c r="L491" i="18"/>
  <c r="L492" i="18"/>
  <c r="L493" i="18"/>
  <c r="L494" i="18"/>
  <c r="L495" i="18"/>
  <c r="L496" i="18"/>
  <c r="L497" i="18"/>
  <c r="L498" i="18"/>
  <c r="L499" i="18"/>
  <c r="L500" i="18"/>
  <c r="L501" i="18"/>
  <c r="L502" i="18"/>
  <c r="L503" i="18"/>
  <c r="L504" i="18"/>
  <c r="L505" i="18"/>
  <c r="L506" i="18"/>
  <c r="L507" i="18"/>
  <c r="L508" i="18"/>
  <c r="L509" i="18"/>
  <c r="L510" i="18"/>
  <c r="L511" i="18"/>
  <c r="L512" i="18"/>
  <c r="L513" i="18"/>
  <c r="L514" i="18"/>
  <c r="L515" i="18"/>
  <c r="L516" i="18"/>
  <c r="L517" i="18"/>
  <c r="L518" i="18"/>
  <c r="L519" i="18"/>
  <c r="L520" i="18"/>
  <c r="L521" i="18"/>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622" i="18"/>
  <c r="L623" i="18"/>
  <c r="L624" i="18"/>
  <c r="L625" i="18"/>
  <c r="L626" i="18"/>
  <c r="L627" i="18"/>
  <c r="L628" i="18"/>
  <c r="L629" i="18"/>
  <c r="L630" i="18"/>
  <c r="L631" i="18"/>
  <c r="L632" i="18"/>
  <c r="L633" i="18"/>
  <c r="L634" i="18"/>
  <c r="L635" i="18"/>
  <c r="L636" i="18"/>
  <c r="L637" i="18"/>
  <c r="L638" i="18"/>
  <c r="L639" i="18"/>
  <c r="L640" i="18"/>
  <c r="L641" i="18"/>
  <c r="L642" i="18"/>
  <c r="L643" i="18"/>
  <c r="L644" i="18"/>
  <c r="L645" i="18"/>
  <c r="L646" i="18"/>
  <c r="L647" i="18"/>
  <c r="L648" i="18"/>
  <c r="L649" i="18"/>
  <c r="L650" i="18"/>
  <c r="L651" i="18"/>
  <c r="L652" i="18"/>
  <c r="L653" i="18"/>
  <c r="L654" i="18"/>
  <c r="L655" i="18"/>
  <c r="L656" i="18"/>
  <c r="L657" i="18"/>
  <c r="L658" i="18"/>
  <c r="L659" i="18"/>
  <c r="L660" i="18"/>
  <c r="L661" i="18"/>
  <c r="L662" i="18"/>
  <c r="L663" i="18"/>
  <c r="L664" i="18"/>
  <c r="L665" i="18"/>
  <c r="L666" i="18"/>
  <c r="L667" i="18"/>
  <c r="L668" i="18"/>
  <c r="L669" i="18"/>
  <c r="L670" i="18"/>
  <c r="L671" i="18"/>
  <c r="L672" i="18"/>
  <c r="L673" i="18"/>
  <c r="L674" i="18"/>
  <c r="L675" i="18"/>
  <c r="L676" i="18"/>
  <c r="L677" i="18"/>
  <c r="L678" i="18"/>
  <c r="L679" i="18"/>
  <c r="L680" i="18"/>
  <c r="L681" i="18"/>
  <c r="L682" i="18"/>
  <c r="L683" i="18"/>
  <c r="L684" i="18"/>
  <c r="L685" i="18"/>
  <c r="L686" i="18"/>
  <c r="L687" i="18"/>
  <c r="L688" i="18"/>
  <c r="L689" i="18"/>
  <c r="L690" i="18"/>
  <c r="L691" i="18"/>
  <c r="L692" i="18"/>
  <c r="L693" i="18"/>
  <c r="L694" i="18"/>
  <c r="L695" i="18"/>
  <c r="L696" i="18"/>
  <c r="L697" i="18"/>
  <c r="L698" i="18"/>
  <c r="L699" i="18"/>
  <c r="L700" i="18"/>
  <c r="L701" i="18"/>
  <c r="L702" i="18"/>
  <c r="L703" i="18"/>
  <c r="L704" i="18"/>
  <c r="L705" i="18"/>
  <c r="L706" i="18"/>
  <c r="L707" i="18"/>
  <c r="L708" i="18"/>
  <c r="L709" i="18"/>
  <c r="L710" i="18"/>
  <c r="L711" i="18"/>
  <c r="L712" i="18"/>
  <c r="L713" i="18"/>
  <c r="L714" i="18"/>
  <c r="L715" i="18"/>
  <c r="L716" i="18"/>
  <c r="L717" i="18"/>
  <c r="L718" i="18"/>
  <c r="L719" i="18"/>
  <c r="L720" i="18"/>
  <c r="L721" i="18"/>
  <c r="L722" i="18"/>
  <c r="L723" i="18"/>
  <c r="L724" i="18"/>
  <c r="L725" i="18"/>
  <c r="L726" i="18"/>
  <c r="L727" i="18"/>
  <c r="L728" i="18"/>
  <c r="L729" i="18"/>
  <c r="L730" i="18"/>
  <c r="L731" i="18"/>
  <c r="L732" i="18"/>
  <c r="L733" i="18"/>
  <c r="L734" i="18"/>
  <c r="L735" i="18"/>
  <c r="L736" i="18"/>
  <c r="L737" i="18"/>
  <c r="L738" i="18"/>
  <c r="L739" i="18"/>
  <c r="L740" i="18"/>
  <c r="L741" i="18"/>
  <c r="L742" i="18"/>
  <c r="L743" i="18"/>
  <c r="L744" i="18"/>
  <c r="L745" i="18"/>
  <c r="L746" i="18"/>
  <c r="L747" i="18"/>
  <c r="L748" i="18"/>
  <c r="L749" i="18"/>
  <c r="L750" i="18"/>
  <c r="L751" i="18"/>
  <c r="L752" i="18"/>
  <c r="L753" i="18"/>
  <c r="L754" i="18"/>
  <c r="L755" i="18"/>
  <c r="L756" i="18"/>
  <c r="L757" i="18"/>
  <c r="L758" i="18"/>
  <c r="L759" i="18"/>
  <c r="L760" i="18"/>
  <c r="L761" i="18"/>
  <c r="L762" i="18"/>
  <c r="L763" i="18"/>
  <c r="L764" i="18"/>
  <c r="L765" i="18"/>
  <c r="L766" i="18"/>
  <c r="L767" i="18"/>
  <c r="L768" i="18"/>
  <c r="L769" i="18"/>
  <c r="L770" i="18"/>
  <c r="L771" i="18"/>
  <c r="L772" i="18"/>
  <c r="L773" i="18"/>
  <c r="L774" i="18"/>
  <c r="L775" i="18"/>
  <c r="L776" i="18"/>
  <c r="L777" i="18"/>
  <c r="L778" i="18"/>
  <c r="L779" i="18"/>
  <c r="L780" i="18"/>
  <c r="L781" i="18"/>
  <c r="L782" i="18"/>
  <c r="L783" i="18"/>
  <c r="L784" i="18"/>
  <c r="L785" i="18"/>
  <c r="L786" i="18"/>
  <c r="L787" i="18"/>
  <c r="L788" i="18"/>
  <c r="L789" i="18"/>
  <c r="L790" i="18"/>
  <c r="L791" i="18"/>
  <c r="L792" i="18"/>
  <c r="L793" i="18"/>
  <c r="L794" i="18"/>
  <c r="L795" i="18"/>
  <c r="L796" i="18"/>
  <c r="L797" i="18"/>
  <c r="L798" i="18"/>
  <c r="L799" i="18"/>
  <c r="L800" i="18"/>
  <c r="L801" i="18"/>
  <c r="L802" i="18"/>
  <c r="L803" i="18"/>
  <c r="L804" i="18"/>
  <c r="L805" i="18"/>
  <c r="L806" i="18"/>
  <c r="L807" i="18"/>
  <c r="L808" i="18"/>
  <c r="L809" i="18"/>
  <c r="L810" i="18"/>
  <c r="L811" i="18"/>
  <c r="L812" i="18"/>
  <c r="L813" i="18"/>
  <c r="L814" i="18"/>
  <c r="L815" i="18"/>
  <c r="L816" i="18"/>
  <c r="L817" i="18"/>
  <c r="L818" i="18"/>
  <c r="L819" i="18"/>
  <c r="L820" i="18"/>
  <c r="L821" i="18"/>
  <c r="L822" i="18"/>
  <c r="L823" i="18"/>
  <c r="L824" i="18"/>
  <c r="L825" i="18"/>
  <c r="L826" i="18"/>
  <c r="L827" i="18"/>
  <c r="L828" i="18"/>
  <c r="L829" i="18"/>
  <c r="L830" i="18"/>
  <c r="L831" i="18"/>
  <c r="L832" i="18"/>
  <c r="L833" i="18"/>
  <c r="L834" i="18"/>
  <c r="L835" i="18"/>
  <c r="L836" i="18"/>
  <c r="L837" i="18"/>
  <c r="L838" i="18"/>
  <c r="L839" i="18"/>
  <c r="L840" i="18"/>
  <c r="L841" i="18"/>
  <c r="L842" i="18"/>
  <c r="L843" i="18"/>
  <c r="L844" i="18"/>
  <c r="L845" i="18"/>
  <c r="L846" i="18"/>
  <c r="L847" i="18"/>
  <c r="L848" i="18"/>
  <c r="L849" i="18"/>
  <c r="L850" i="18"/>
  <c r="L851" i="18"/>
  <c r="L852" i="18"/>
  <c r="L853" i="18"/>
  <c r="L854" i="18"/>
  <c r="L855" i="18"/>
  <c r="L856" i="18"/>
  <c r="L857" i="18"/>
  <c r="L858" i="18"/>
  <c r="L859" i="18"/>
  <c r="L860" i="18"/>
  <c r="L861" i="18"/>
  <c r="L862" i="18"/>
  <c r="L863" i="18"/>
  <c r="L864" i="18"/>
  <c r="L865" i="18"/>
  <c r="L866" i="18"/>
  <c r="L867" i="18"/>
  <c r="L868" i="18"/>
  <c r="L869" i="18"/>
  <c r="L870" i="18"/>
  <c r="L871" i="18"/>
  <c r="L872" i="18"/>
  <c r="L873" i="18"/>
  <c r="L874" i="18"/>
  <c r="L875" i="18"/>
  <c r="L876" i="18"/>
  <c r="L877" i="18"/>
  <c r="L878" i="18"/>
  <c r="L879" i="18"/>
  <c r="L880" i="18"/>
  <c r="L881" i="18"/>
  <c r="L882" i="18"/>
  <c r="L883" i="18"/>
  <c r="L884" i="18"/>
  <c r="L885" i="18"/>
  <c r="L886" i="18"/>
  <c r="L887" i="18"/>
  <c r="L888" i="18"/>
  <c r="L889" i="18"/>
  <c r="L890" i="18"/>
  <c r="L891" i="18"/>
  <c r="L892" i="18"/>
  <c r="L893" i="18"/>
  <c r="L894" i="18"/>
  <c r="L895" i="18"/>
  <c r="L896" i="18"/>
  <c r="L897" i="18"/>
  <c r="L898" i="18"/>
  <c r="L899" i="18"/>
  <c r="L900" i="18"/>
  <c r="L901" i="18"/>
  <c r="L902" i="18"/>
  <c r="L903" i="18"/>
  <c r="L904" i="18"/>
  <c r="L905" i="18"/>
  <c r="L906" i="18"/>
  <c r="L907" i="18"/>
  <c r="L908" i="18"/>
  <c r="L909" i="18"/>
  <c r="L910" i="18"/>
  <c r="L911" i="18"/>
  <c r="L912" i="18"/>
  <c r="L913" i="18"/>
  <c r="L914" i="18"/>
  <c r="L915" i="18"/>
  <c r="L916" i="18"/>
  <c r="L917" i="18"/>
  <c r="L918" i="18"/>
  <c r="L919" i="18"/>
  <c r="L920" i="18"/>
  <c r="L921" i="18"/>
  <c r="L922" i="18"/>
  <c r="L923" i="18"/>
  <c r="L924" i="18"/>
  <c r="L925" i="18"/>
  <c r="L926" i="18"/>
  <c r="L927" i="18"/>
  <c r="L928" i="18"/>
  <c r="L929" i="18"/>
  <c r="L930" i="18"/>
  <c r="L931" i="18"/>
  <c r="L932" i="18"/>
  <c r="L933" i="18"/>
  <c r="L934" i="18"/>
  <c r="L935" i="18"/>
  <c r="L936" i="18"/>
  <c r="L937" i="18"/>
  <c r="L938" i="18"/>
  <c r="L939" i="18"/>
  <c r="L940" i="18"/>
  <c r="L941" i="18"/>
  <c r="L942" i="18"/>
  <c r="L943" i="18"/>
  <c r="L944" i="18"/>
  <c r="L945" i="18"/>
  <c r="L946" i="18"/>
  <c r="L947" i="18"/>
  <c r="L948" i="18"/>
  <c r="L949" i="18"/>
  <c r="L950" i="18"/>
  <c r="L951" i="18"/>
  <c r="L952" i="18"/>
  <c r="L953" i="18"/>
  <c r="L954" i="18"/>
  <c r="L955" i="18"/>
  <c r="L956" i="18"/>
  <c r="L957" i="18"/>
  <c r="L958" i="18"/>
  <c r="L959" i="18"/>
  <c r="L960" i="18"/>
  <c r="L961" i="18"/>
  <c r="L962" i="18"/>
  <c r="L963" i="18"/>
  <c r="L964" i="18"/>
  <c r="L965" i="18"/>
  <c r="L966" i="18"/>
  <c r="L967" i="18"/>
  <c r="L968" i="18"/>
  <c r="L969" i="18"/>
  <c r="L970" i="18"/>
  <c r="L971" i="18"/>
  <c r="L972" i="18"/>
  <c r="L973" i="18"/>
  <c r="L974" i="18"/>
  <c r="L975" i="18"/>
  <c r="L976" i="18"/>
  <c r="L977" i="18"/>
  <c r="L978" i="18"/>
  <c r="L979" i="18"/>
  <c r="L980" i="18"/>
  <c r="L981" i="18"/>
  <c r="L982" i="18"/>
  <c r="L983" i="18"/>
  <c r="L984" i="18"/>
  <c r="L985" i="18"/>
  <c r="L986" i="18"/>
  <c r="L987" i="18"/>
  <c r="L988" i="18"/>
  <c r="L989" i="18"/>
  <c r="L990" i="18"/>
  <c r="L991" i="18"/>
  <c r="L992" i="18"/>
  <c r="L993" i="18"/>
  <c r="L994" i="18"/>
  <c r="L995" i="18"/>
  <c r="L996" i="18"/>
  <c r="L997" i="18"/>
  <c r="L998" i="18"/>
  <c r="L999" i="18"/>
  <c r="L1000" i="18"/>
  <c r="L1001" i="18"/>
  <c r="L1002" i="18"/>
  <c r="L1003" i="18"/>
  <c r="L1004" i="18"/>
  <c r="L1005" i="18"/>
  <c r="L1006" i="18"/>
  <c r="L1007" i="18"/>
  <c r="L1008" i="18"/>
  <c r="L1009" i="18"/>
  <c r="L1010" i="18"/>
  <c r="L1011" i="18"/>
  <c r="L1012" i="18"/>
  <c r="L1013" i="18"/>
  <c r="L1014" i="18"/>
  <c r="L1015" i="18"/>
  <c r="L1016" i="18"/>
  <c r="L1017" i="18"/>
  <c r="L1018" i="18"/>
  <c r="L1019" i="18"/>
  <c r="L1020" i="18"/>
  <c r="L1021" i="18"/>
  <c r="L1022" i="18"/>
  <c r="L1023" i="18"/>
  <c r="L1024" i="18"/>
  <c r="L1025" i="18"/>
  <c r="L1026" i="18"/>
  <c r="L1027" i="18"/>
  <c r="L1028" i="18"/>
  <c r="L1029" i="18"/>
  <c r="L1030" i="18"/>
  <c r="L1031" i="18"/>
  <c r="L1032" i="18"/>
  <c r="L1033" i="18"/>
  <c r="L1034" i="18"/>
  <c r="L1035" i="18"/>
  <c r="L1036" i="18"/>
  <c r="L1037" i="18"/>
  <c r="L1038" i="18"/>
  <c r="L1039" i="18"/>
  <c r="L1040" i="18"/>
  <c r="L1041" i="18"/>
  <c r="L1042" i="18"/>
  <c r="L1043" i="18"/>
  <c r="L1044" i="18"/>
  <c r="L1045" i="18"/>
  <c r="L1046" i="18"/>
  <c r="L1047" i="18"/>
  <c r="L1048" i="18"/>
  <c r="L1049" i="18"/>
  <c r="L1050" i="18"/>
  <c r="L1051" i="18"/>
  <c r="L1052" i="18"/>
  <c r="L1053" i="18"/>
  <c r="L1054" i="18"/>
  <c r="L1055" i="18"/>
  <c r="L1056" i="18"/>
  <c r="L1057" i="18"/>
  <c r="L1058" i="18"/>
  <c r="L1059" i="18"/>
  <c r="L1060" i="18"/>
  <c r="L1061" i="18"/>
  <c r="L1062" i="18"/>
  <c r="L1063" i="18"/>
  <c r="L1064" i="18"/>
  <c r="L1065" i="18"/>
  <c r="L1066" i="18"/>
  <c r="L1067" i="18"/>
  <c r="L1068" i="18"/>
  <c r="L1069" i="18"/>
  <c r="L1070" i="18"/>
  <c r="L1071" i="18"/>
  <c r="L1072" i="18"/>
  <c r="L1073" i="18"/>
  <c r="L1074" i="18"/>
  <c r="L1075" i="18"/>
  <c r="L1076" i="18"/>
  <c r="L1077" i="18"/>
  <c r="L1078" i="18"/>
  <c r="L1079" i="18"/>
  <c r="L1080" i="18"/>
  <c r="L1081" i="18"/>
  <c r="L1082" i="18"/>
  <c r="L1083" i="18"/>
  <c r="L1084" i="18"/>
  <c r="L1085" i="18"/>
  <c r="L1086" i="18"/>
  <c r="L1087" i="18"/>
  <c r="L1088" i="18"/>
  <c r="L1089" i="18"/>
  <c r="L1090" i="18"/>
  <c r="L1091" i="18"/>
  <c r="L1092" i="18"/>
  <c r="L1093" i="18"/>
  <c r="L1094" i="18"/>
  <c r="L1095" i="18"/>
  <c r="L1096" i="18"/>
  <c r="L1097" i="18"/>
  <c r="L1098" i="18"/>
  <c r="L1099" i="18"/>
  <c r="L1100" i="18"/>
  <c r="L1101" i="18"/>
  <c r="L1102" i="18"/>
  <c r="L1103" i="18"/>
  <c r="L1104" i="18"/>
  <c r="L1105" i="18"/>
  <c r="L1106" i="18"/>
  <c r="L1107" i="18"/>
  <c r="L1108" i="18"/>
  <c r="L1109" i="18"/>
  <c r="L1110" i="18"/>
  <c r="L1111" i="18"/>
  <c r="L1112" i="18"/>
  <c r="L1113" i="18"/>
  <c r="L1114" i="18"/>
  <c r="L1115" i="18"/>
  <c r="L1116" i="18"/>
  <c r="L1117" i="18"/>
  <c r="L1118" i="18"/>
  <c r="L1119" i="18"/>
  <c r="L1120" i="18"/>
  <c r="L1121" i="18"/>
  <c r="L1122" i="18"/>
  <c r="L1123" i="18"/>
  <c r="L1124" i="18"/>
  <c r="L1125" i="18"/>
  <c r="L1126" i="18"/>
  <c r="L1127" i="18"/>
  <c r="L1128" i="18"/>
  <c r="L1129" i="18"/>
  <c r="L1130" i="18"/>
  <c r="L1131" i="18"/>
  <c r="L1132" i="18"/>
  <c r="L1133" i="18"/>
  <c r="L1134" i="18"/>
  <c r="L1135" i="18"/>
  <c r="L1136" i="18"/>
  <c r="L1137" i="18"/>
  <c r="L1138" i="18"/>
  <c r="L1139" i="18"/>
  <c r="L1140" i="18"/>
  <c r="L1141" i="18"/>
  <c r="L1142" i="18"/>
  <c r="L1143" i="18"/>
  <c r="L1144" i="18"/>
  <c r="L1145" i="18"/>
  <c r="L1146" i="18"/>
  <c r="L1147" i="18"/>
  <c r="L1148" i="18"/>
  <c r="L1149" i="18"/>
  <c r="L1150" i="18"/>
  <c r="L1151" i="18"/>
  <c r="L1152" i="18"/>
  <c r="L1153" i="18"/>
  <c r="L1154" i="18"/>
  <c r="L1155" i="18"/>
  <c r="L1156" i="18"/>
  <c r="L1157" i="18"/>
  <c r="L1158" i="18"/>
  <c r="L1159" i="18"/>
  <c r="L1160" i="18"/>
  <c r="L1161" i="18"/>
  <c r="L1162" i="18"/>
  <c r="L1163" i="18"/>
  <c r="L1164" i="18"/>
  <c r="L1165" i="18"/>
  <c r="L1166" i="18"/>
  <c r="L1167" i="18"/>
  <c r="L1168" i="18"/>
  <c r="L1169" i="18"/>
  <c r="L1170" i="18"/>
  <c r="L1171" i="18"/>
  <c r="L1172" i="18"/>
  <c r="L1173" i="18"/>
  <c r="L1174" i="18"/>
  <c r="L1175" i="18"/>
  <c r="L1176" i="18"/>
  <c r="L1177" i="18"/>
  <c r="L1178" i="18"/>
  <c r="L1179" i="18"/>
  <c r="L1180" i="18"/>
  <c r="L1181" i="18"/>
  <c r="L1182" i="18"/>
  <c r="L1183" i="18"/>
  <c r="L1184" i="18"/>
  <c r="L1185" i="18"/>
  <c r="L1186" i="18"/>
  <c r="L1187" i="18"/>
  <c r="L1188" i="18"/>
  <c r="L1189" i="18"/>
  <c r="L1190" i="18"/>
  <c r="L1191" i="18"/>
  <c r="L1192" i="18"/>
  <c r="L1193" i="18"/>
  <c r="L1194" i="18"/>
  <c r="L1195" i="18"/>
  <c r="L1196" i="18"/>
  <c r="L1197" i="18"/>
  <c r="L1198" i="18"/>
  <c r="L1199" i="18"/>
  <c r="L1200" i="18"/>
  <c r="L1201" i="18"/>
  <c r="L1202" i="18"/>
  <c r="L1203" i="18"/>
  <c r="L1204" i="18"/>
  <c r="L1205" i="18"/>
  <c r="L1206" i="18"/>
  <c r="L1207" i="18"/>
  <c r="L1208" i="18"/>
  <c r="L1209" i="18"/>
  <c r="L1210" i="18"/>
  <c r="L1211" i="18"/>
  <c r="L1212" i="18"/>
  <c r="L1213" i="18"/>
  <c r="L1214" i="18"/>
  <c r="L1215" i="18"/>
  <c r="L1216" i="18"/>
  <c r="L1217" i="18"/>
  <c r="L1218" i="18"/>
  <c r="L1219" i="18"/>
  <c r="L1220" i="18"/>
  <c r="L1221" i="18"/>
  <c r="L1222" i="18"/>
  <c r="L1223" i="18"/>
  <c r="L1224" i="18"/>
  <c r="L1225" i="18"/>
  <c r="L1226" i="18"/>
  <c r="L1227" i="18"/>
  <c r="L1228" i="18"/>
  <c r="L1229" i="18"/>
  <c r="L1230" i="18"/>
  <c r="L1231" i="18"/>
  <c r="L1232" i="18"/>
  <c r="L1233" i="18"/>
  <c r="L1234" i="18"/>
  <c r="L1235" i="18"/>
  <c r="L1236" i="18"/>
  <c r="L1237" i="18"/>
  <c r="L1238" i="18"/>
  <c r="L1239" i="18"/>
  <c r="L1240" i="18"/>
  <c r="L1241" i="18"/>
  <c r="L1242" i="18"/>
  <c r="L1243" i="18"/>
  <c r="L1244" i="18"/>
  <c r="L1245" i="18"/>
  <c r="L1246" i="18"/>
  <c r="L1247" i="18"/>
  <c r="L1248" i="18"/>
  <c r="L1249" i="18"/>
  <c r="L1250" i="18"/>
  <c r="L1251" i="18"/>
  <c r="L1252" i="18"/>
  <c r="L1253" i="18"/>
  <c r="L1254" i="18"/>
  <c r="L1255" i="18"/>
  <c r="L1256" i="18"/>
  <c r="L1257" i="18"/>
  <c r="L1258" i="18"/>
  <c r="L1259" i="18"/>
  <c r="L1260" i="18"/>
  <c r="L1261" i="18"/>
  <c r="L1262" i="18"/>
  <c r="L1263" i="18"/>
  <c r="L1264" i="18"/>
  <c r="L1265" i="18"/>
  <c r="L1266" i="18"/>
  <c r="L1267" i="18"/>
  <c r="L1268" i="18"/>
  <c r="L1269" i="18"/>
  <c r="L1270" i="18"/>
  <c r="L1271" i="18"/>
  <c r="L1272" i="18"/>
  <c r="L1273" i="18"/>
  <c r="L1274" i="18"/>
  <c r="L1275" i="18"/>
  <c r="L1276" i="18"/>
  <c r="L1277" i="18"/>
  <c r="L1278" i="18"/>
  <c r="L1279" i="18"/>
  <c r="L1280" i="18"/>
  <c r="L1281" i="18"/>
  <c r="L1282" i="18"/>
  <c r="L1283" i="18"/>
  <c r="L1284" i="18"/>
  <c r="L1285" i="18"/>
  <c r="L1286" i="18"/>
  <c r="L1287" i="18"/>
  <c r="L1288" i="18"/>
  <c r="L1289" i="18"/>
  <c r="L1290" i="18"/>
  <c r="L1291" i="18"/>
  <c r="L1292" i="18"/>
  <c r="L1293" i="18"/>
  <c r="L1294" i="18"/>
  <c r="L1295" i="18"/>
  <c r="L1296" i="18"/>
  <c r="L1297" i="18"/>
  <c r="L1298" i="18"/>
  <c r="L1299" i="18"/>
  <c r="L1300" i="18"/>
  <c r="L1301" i="18"/>
  <c r="L1302" i="18"/>
  <c r="L1303" i="18"/>
  <c r="L1304" i="18"/>
  <c r="L1305" i="18"/>
  <c r="L1306" i="18"/>
  <c r="L1307" i="18"/>
  <c r="L1308" i="18"/>
  <c r="L1309" i="18"/>
  <c r="L1310" i="18"/>
  <c r="L1311" i="18"/>
  <c r="L1312" i="18"/>
  <c r="L1313" i="18"/>
  <c r="L1314" i="18"/>
  <c r="L1315" i="18"/>
  <c r="L1316" i="18"/>
  <c r="L1317" i="18"/>
  <c r="L1318" i="18"/>
  <c r="L1319" i="18"/>
  <c r="L1320" i="18"/>
  <c r="L1321" i="18"/>
  <c r="L1322" i="18"/>
  <c r="L1323" i="18"/>
  <c r="L1324" i="18"/>
  <c r="L1325" i="18"/>
  <c r="L1326" i="18"/>
  <c r="L1327" i="18"/>
  <c r="L1328" i="18"/>
  <c r="L1329" i="18"/>
  <c r="L1330" i="18"/>
  <c r="L1331" i="18"/>
  <c r="L1332" i="18"/>
  <c r="L1333" i="18"/>
  <c r="L1334" i="18"/>
  <c r="L1335" i="18"/>
  <c r="L1336" i="18"/>
  <c r="L1337" i="18"/>
  <c r="L1338" i="18"/>
  <c r="L1339" i="18"/>
  <c r="L1340" i="18"/>
  <c r="L1341" i="18"/>
  <c r="L1342" i="18"/>
  <c r="L1343" i="18"/>
  <c r="L1344" i="18"/>
  <c r="L1345" i="18"/>
  <c r="L1346" i="18"/>
  <c r="L1347" i="18"/>
  <c r="L1348" i="18"/>
  <c r="L1349" i="18"/>
  <c r="L1350" i="18"/>
  <c r="L1351" i="18"/>
  <c r="L1352" i="18"/>
  <c r="L1353" i="18"/>
  <c r="L1354" i="18"/>
  <c r="L1355" i="18"/>
  <c r="L1356" i="18"/>
  <c r="L1357" i="18"/>
  <c r="L1358" i="18"/>
  <c r="L1359" i="18"/>
  <c r="L1360" i="18"/>
  <c r="L1361" i="18"/>
  <c r="L1362" i="18"/>
  <c r="L1363" i="18"/>
  <c r="L1364" i="18"/>
  <c r="L1365" i="18"/>
  <c r="L1366" i="18"/>
  <c r="L1367" i="18"/>
  <c r="L1368" i="18"/>
  <c r="L1369" i="18"/>
  <c r="L1370" i="18"/>
  <c r="L1371" i="18"/>
  <c r="L1372" i="18"/>
  <c r="L1373" i="18"/>
  <c r="L1374" i="18"/>
  <c r="L1375" i="18"/>
  <c r="L1376" i="18"/>
  <c r="L1377" i="18"/>
  <c r="L1378" i="18"/>
  <c r="L1379" i="18"/>
  <c r="L1380" i="18"/>
  <c r="L1381" i="18"/>
  <c r="L1382" i="18"/>
  <c r="L1383" i="18"/>
  <c r="L1384" i="18"/>
  <c r="L1385" i="18"/>
  <c r="L1386" i="18"/>
  <c r="L1387" i="18"/>
  <c r="L1388" i="18"/>
  <c r="L1389" i="18"/>
  <c r="L1390" i="18"/>
  <c r="L1391" i="18"/>
  <c r="L1392" i="18"/>
  <c r="L1393" i="18"/>
  <c r="L1394" i="18"/>
  <c r="L1395" i="18"/>
  <c r="L1396" i="18"/>
  <c r="L1397" i="18"/>
  <c r="L1398" i="18"/>
  <c r="L1399" i="18"/>
  <c r="L1400" i="18"/>
  <c r="L1401" i="18"/>
  <c r="L1402" i="18"/>
  <c r="L1403" i="18"/>
  <c r="L1404" i="18"/>
  <c r="L1405" i="18"/>
  <c r="L1406" i="18"/>
  <c r="L1407" i="18"/>
  <c r="L1408" i="18"/>
  <c r="L1409" i="18"/>
  <c r="L9" i="18"/>
  <c r="O9" i="18" l="1"/>
  <c r="K10" i="18" l="1"/>
  <c r="K11" i="18"/>
  <c r="K12" i="18"/>
  <c r="K13" i="18"/>
  <c r="K14"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K46" i="18"/>
  <c r="K47" i="18"/>
  <c r="K48" i="18"/>
  <c r="K49" i="18"/>
  <c r="K50" i="18"/>
  <c r="K51" i="18"/>
  <c r="K52" i="18"/>
  <c r="K53" i="18"/>
  <c r="K54" i="18"/>
  <c r="K55" i="18"/>
  <c r="K56" i="18"/>
  <c r="K57" i="18"/>
  <c r="K58" i="18"/>
  <c r="K59" i="18"/>
  <c r="K60" i="18"/>
  <c r="K61" i="18"/>
  <c r="K62" i="18"/>
  <c r="K63" i="18"/>
  <c r="K64" i="18"/>
  <c r="K65" i="18"/>
  <c r="K66" i="18"/>
  <c r="K67" i="18"/>
  <c r="K68" i="18"/>
  <c r="K69" i="18"/>
  <c r="K70" i="18"/>
  <c r="K71" i="18"/>
  <c r="K72" i="18"/>
  <c r="K73" i="18"/>
  <c r="K74" i="18"/>
  <c r="K75" i="18"/>
  <c r="K76" i="18"/>
  <c r="K77" i="18"/>
  <c r="K78" i="18"/>
  <c r="K79" i="18"/>
  <c r="K80" i="18"/>
  <c r="K81" i="18"/>
  <c r="K82" i="18"/>
  <c r="K83" i="18"/>
  <c r="K84" i="18"/>
  <c r="K85" i="18"/>
  <c r="K86" i="18"/>
  <c r="K87" i="18"/>
  <c r="K88" i="18"/>
  <c r="K89" i="18"/>
  <c r="K90" i="18"/>
  <c r="K91" i="18"/>
  <c r="K92" i="18"/>
  <c r="K93" i="18"/>
  <c r="K94" i="18"/>
  <c r="K95" i="18"/>
  <c r="K96" i="18"/>
  <c r="K97" i="18"/>
  <c r="K98" i="18"/>
  <c r="K99" i="18"/>
  <c r="K100" i="18"/>
  <c r="K101" i="18"/>
  <c r="K102" i="18"/>
  <c r="K103" i="18"/>
  <c r="K104" i="18"/>
  <c r="K105" i="18"/>
  <c r="K106" i="18"/>
  <c r="K107" i="18"/>
  <c r="K108" i="18"/>
  <c r="K109" i="18"/>
  <c r="K110" i="18"/>
  <c r="K111" i="18"/>
  <c r="K112" i="18"/>
  <c r="K113" i="18"/>
  <c r="K114" i="18"/>
  <c r="K115" i="18"/>
  <c r="K116" i="18"/>
  <c r="K117" i="18"/>
  <c r="K118" i="18"/>
  <c r="K119" i="18"/>
  <c r="K120" i="18"/>
  <c r="K121" i="18"/>
  <c r="K122" i="18"/>
  <c r="K123" i="18"/>
  <c r="K124" i="18"/>
  <c r="K125" i="18"/>
  <c r="K126" i="18"/>
  <c r="K127" i="18"/>
  <c r="K128" i="18"/>
  <c r="K129" i="18"/>
  <c r="K130" i="18"/>
  <c r="K131" i="18"/>
  <c r="K132" i="18"/>
  <c r="K133" i="18"/>
  <c r="K134" i="18"/>
  <c r="K135" i="18"/>
  <c r="K136" i="18"/>
  <c r="K137" i="18"/>
  <c r="K138" i="18"/>
  <c r="K139" i="18"/>
  <c r="K140" i="18"/>
  <c r="K141" i="18"/>
  <c r="K142" i="18"/>
  <c r="K143" i="18"/>
  <c r="K144" i="18"/>
  <c r="K145" i="18"/>
  <c r="K146" i="18"/>
  <c r="K147" i="18"/>
  <c r="K148" i="18"/>
  <c r="K149" i="18"/>
  <c r="K150" i="18"/>
  <c r="K151" i="18"/>
  <c r="K152" i="18"/>
  <c r="K153" i="18"/>
  <c r="K154" i="18"/>
  <c r="K155" i="18"/>
  <c r="K156" i="18"/>
  <c r="K157" i="18"/>
  <c r="K158" i="18"/>
  <c r="K168" i="18"/>
  <c r="K169" i="18"/>
  <c r="K177" i="18"/>
  <c r="K178" i="18"/>
  <c r="K179" i="18"/>
  <c r="K180" i="18"/>
  <c r="K181" i="18"/>
  <c r="K182" i="18"/>
  <c r="K183" i="18"/>
  <c r="K184" i="18"/>
  <c r="K185" i="18"/>
  <c r="K186" i="18"/>
  <c r="K187" i="18"/>
  <c r="K188" i="18"/>
  <c r="K189" i="18"/>
  <c r="K190" i="18"/>
  <c r="K191" i="18"/>
  <c r="K192" i="18"/>
  <c r="K193" i="18"/>
  <c r="K194" i="18"/>
  <c r="K195" i="18"/>
  <c r="K196" i="18"/>
  <c r="K197" i="18"/>
  <c r="K198" i="18"/>
  <c r="K199" i="18"/>
  <c r="K200" i="18"/>
  <c r="K201" i="18"/>
  <c r="K202" i="18"/>
  <c r="K203" i="18"/>
  <c r="K204" i="18"/>
  <c r="K205" i="18"/>
  <c r="K206" i="18"/>
  <c r="K207" i="18"/>
  <c r="K208" i="18"/>
  <c r="K209" i="18"/>
  <c r="K210" i="18"/>
  <c r="K211" i="18"/>
  <c r="K212" i="18"/>
  <c r="K213" i="18"/>
  <c r="K214" i="18"/>
  <c r="K215" i="18"/>
  <c r="K220" i="18"/>
  <c r="K221" i="18"/>
  <c r="K222" i="18"/>
  <c r="K223" i="18"/>
  <c r="K224" i="18"/>
  <c r="K225" i="18"/>
  <c r="K226" i="18"/>
  <c r="K227" i="18"/>
  <c r="K228" i="18"/>
  <c r="K229" i="18"/>
  <c r="K230" i="18"/>
  <c r="K231" i="18"/>
  <c r="K232" i="18"/>
  <c r="K267" i="18"/>
  <c r="K268" i="18"/>
  <c r="K269" i="18"/>
  <c r="K270" i="18"/>
  <c r="K271" i="18"/>
  <c r="K272" i="18"/>
  <c r="K273" i="18"/>
  <c r="K274" i="18"/>
  <c r="K275" i="18"/>
  <c r="K276" i="18"/>
  <c r="K277" i="18"/>
  <c r="K278" i="18"/>
  <c r="K279" i="18"/>
  <c r="K280" i="18"/>
  <c r="K281" i="18"/>
  <c r="K282" i="18"/>
  <c r="K283" i="18"/>
  <c r="K284" i="18"/>
  <c r="K285" i="18"/>
  <c r="K286" i="18"/>
  <c r="K287" i="18"/>
  <c r="K288" i="18"/>
  <c r="K289" i="18"/>
  <c r="K290" i="18"/>
  <c r="K291" i="18"/>
  <c r="K292" i="18"/>
  <c r="K293" i="18"/>
  <c r="K294" i="18"/>
  <c r="K295" i="18"/>
  <c r="K296" i="18"/>
  <c r="K297" i="18"/>
  <c r="K298" i="18"/>
  <c r="K299" i="18"/>
  <c r="K300" i="18"/>
  <c r="K301" i="18"/>
  <c r="K302" i="18"/>
  <c r="K303" i="18"/>
  <c r="K304" i="18"/>
  <c r="K305" i="18"/>
  <c r="K306" i="18"/>
  <c r="K307" i="18"/>
  <c r="K308" i="18"/>
  <c r="K309" i="18"/>
  <c r="K310" i="18"/>
  <c r="K311" i="18"/>
  <c r="K312" i="18"/>
  <c r="K313" i="18"/>
  <c r="K314" i="18"/>
  <c r="K315" i="18"/>
  <c r="K316" i="18"/>
  <c r="K317" i="18"/>
  <c r="K318" i="18"/>
  <c r="K319" i="18"/>
  <c r="K320" i="18"/>
  <c r="K321" i="18"/>
  <c r="K322" i="18"/>
  <c r="K323" i="18"/>
  <c r="K324" i="18"/>
  <c r="K325" i="18"/>
  <c r="K326" i="18"/>
  <c r="K327" i="18"/>
  <c r="K328" i="18"/>
  <c r="K329" i="18"/>
  <c r="K330" i="18"/>
  <c r="K331" i="18"/>
  <c r="K332" i="18"/>
  <c r="K333" i="18"/>
  <c r="K334" i="18"/>
  <c r="K335" i="18"/>
  <c r="K336" i="18"/>
  <c r="K337" i="18"/>
  <c r="K338" i="18"/>
  <c r="K339" i="18"/>
  <c r="K340" i="18"/>
  <c r="K341" i="18"/>
  <c r="K342" i="18"/>
  <c r="K343"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410" i="18"/>
  <c r="K411" i="18"/>
  <c r="K412" i="18"/>
  <c r="K413" i="18"/>
  <c r="K414" i="18"/>
  <c r="K415" i="18"/>
  <c r="K416" i="18"/>
  <c r="K417" i="18"/>
  <c r="K418" i="18"/>
  <c r="K419" i="18"/>
  <c r="K420" i="18"/>
  <c r="K421" i="18"/>
  <c r="K422" i="18"/>
  <c r="K423" i="18"/>
  <c r="K424" i="18"/>
  <c r="K425" i="18"/>
  <c r="K426" i="18"/>
  <c r="K427" i="18"/>
  <c r="K429" i="18"/>
  <c r="K430" i="18"/>
  <c r="K431" i="18"/>
  <c r="K432" i="18"/>
  <c r="K433" i="18"/>
  <c r="K434" i="18"/>
  <c r="K435" i="18"/>
  <c r="K436" i="18"/>
  <c r="K437" i="18"/>
  <c r="K438" i="18"/>
  <c r="K439" i="18"/>
  <c r="K440" i="18"/>
  <c r="K441" i="18"/>
  <c r="K442" i="18"/>
  <c r="K443" i="18"/>
  <c r="K444" i="18"/>
  <c r="K445" i="18"/>
  <c r="K446" i="18"/>
  <c r="K447" i="18"/>
  <c r="K448" i="18"/>
  <c r="K449" i="18"/>
  <c r="K450" i="18"/>
  <c r="K451" i="18"/>
  <c r="K452" i="18"/>
  <c r="K453" i="18"/>
  <c r="K454" i="18"/>
  <c r="K455" i="18"/>
  <c r="K456" i="18"/>
  <c r="K457" i="18"/>
  <c r="K458" i="18"/>
  <c r="K459" i="18"/>
  <c r="K461" i="18"/>
  <c r="K462" i="18"/>
  <c r="K463" i="18"/>
  <c r="K464" i="18"/>
  <c r="K465" i="18"/>
  <c r="K466" i="18"/>
  <c r="K467" i="18"/>
  <c r="K468" i="18"/>
  <c r="K469" i="18"/>
  <c r="K551" i="18"/>
  <c r="K552" i="18"/>
  <c r="K553" i="18"/>
  <c r="K554" i="18"/>
  <c r="K555" i="18"/>
  <c r="K556" i="18"/>
  <c r="K557" i="18"/>
  <c r="K558" i="18"/>
  <c r="K559" i="18"/>
  <c r="K560" i="18"/>
  <c r="K561" i="18"/>
  <c r="K562" i="18"/>
  <c r="K563" i="18"/>
  <c r="K564" i="18"/>
  <c r="K565" i="18"/>
  <c r="K566" i="18"/>
  <c r="K567" i="18"/>
  <c r="K568" i="18"/>
  <c r="K569" i="18"/>
  <c r="K570" i="18"/>
  <c r="K586" i="18"/>
  <c r="K587" i="18"/>
  <c r="K588" i="18"/>
  <c r="K590" i="18"/>
  <c r="K594" i="18"/>
  <c r="K595" i="18"/>
  <c r="K596" i="18"/>
  <c r="K597" i="18"/>
  <c r="K598" i="18"/>
  <c r="K599" i="18"/>
  <c r="K600" i="18"/>
  <c r="K601" i="18"/>
  <c r="K602" i="18"/>
  <c r="K603" i="18"/>
  <c r="K604" i="18"/>
  <c r="K605" i="18"/>
  <c r="K606" i="18"/>
  <c r="K607" i="18"/>
  <c r="K608" i="18"/>
  <c r="K609" i="18"/>
  <c r="K610" i="18"/>
  <c r="K611" i="18"/>
  <c r="K612" i="18"/>
  <c r="K613" i="18"/>
  <c r="K614" i="18"/>
  <c r="K615" i="18"/>
  <c r="K616" i="18"/>
  <c r="K617" i="18"/>
  <c r="K618" i="18"/>
  <c r="K619" i="18"/>
  <c r="K620" i="18"/>
  <c r="K621" i="18"/>
  <c r="K622" i="18"/>
  <c r="K623" i="18"/>
  <c r="K630" i="18"/>
  <c r="K638" i="18"/>
  <c r="K644" i="18"/>
  <c r="K645" i="18"/>
  <c r="K646" i="18"/>
  <c r="K647" i="18"/>
  <c r="K648" i="18"/>
  <c r="K649" i="18"/>
  <c r="K650" i="18"/>
  <c r="K651" i="18"/>
  <c r="K652" i="18"/>
  <c r="K653" i="18"/>
  <c r="K654" i="18"/>
  <c r="K655" i="18"/>
  <c r="K656" i="18"/>
  <c r="K657" i="18"/>
  <c r="K658" i="18"/>
  <c r="K659" i="18"/>
  <c r="K660" i="18"/>
  <c r="K661" i="18"/>
  <c r="K662" i="18"/>
  <c r="K663" i="18"/>
  <c r="K664" i="18"/>
  <c r="K665" i="18"/>
  <c r="K666" i="18"/>
  <c r="K667" i="18"/>
  <c r="K668" i="18"/>
  <c r="K669" i="18"/>
  <c r="K670" i="18"/>
  <c r="K671" i="18"/>
  <c r="K672" i="18"/>
  <c r="K673" i="18"/>
  <c r="K674" i="18"/>
  <c r="K675" i="18"/>
  <c r="K676" i="18"/>
  <c r="K677" i="18"/>
  <c r="K678" i="18"/>
  <c r="K679" i="18"/>
  <c r="K680" i="18"/>
  <c r="K681" i="18"/>
  <c r="K682" i="18"/>
  <c r="K683" i="18"/>
  <c r="K710" i="18"/>
  <c r="K715" i="18"/>
  <c r="K716" i="18"/>
  <c r="K717" i="18"/>
  <c r="K718" i="18"/>
  <c r="K719" i="18"/>
  <c r="K720" i="18"/>
  <c r="K721" i="18"/>
  <c r="K722" i="18"/>
  <c r="K723" i="18"/>
  <c r="K724" i="18"/>
  <c r="K725" i="18"/>
  <c r="K726" i="18"/>
  <c r="K727" i="18"/>
  <c r="K728" i="18"/>
  <c r="K729" i="18"/>
  <c r="K730" i="18"/>
  <c r="K731" i="18"/>
  <c r="K732" i="18"/>
  <c r="K733" i="18"/>
  <c r="K734" i="18"/>
  <c r="K735" i="18"/>
  <c r="K736" i="18"/>
  <c r="K737" i="18"/>
  <c r="K738" i="18"/>
  <c r="K739" i="18"/>
  <c r="K740" i="18"/>
  <c r="K741" i="18"/>
  <c r="K742" i="18"/>
  <c r="K743" i="18"/>
  <c r="K744" i="18"/>
  <c r="K745" i="18"/>
  <c r="K746" i="18"/>
  <c r="K747" i="18"/>
  <c r="K748" i="18"/>
  <c r="K749" i="18"/>
  <c r="K750" i="18"/>
  <c r="K751" i="18"/>
  <c r="K752" i="18"/>
  <c r="K753" i="18"/>
  <c r="K754" i="18"/>
  <c r="K756" i="18"/>
  <c r="K757" i="18"/>
  <c r="K762" i="18"/>
  <c r="K763" i="18"/>
  <c r="K764" i="18"/>
  <c r="K765" i="18"/>
  <c r="K766" i="18"/>
  <c r="K767" i="18"/>
  <c r="K768" i="18"/>
  <c r="K769" i="18"/>
  <c r="K770" i="18"/>
  <c r="K771" i="18"/>
  <c r="K772" i="18"/>
  <c r="K773" i="18"/>
  <c r="K774" i="18"/>
  <c r="K775" i="18"/>
  <c r="K776" i="18"/>
  <c r="K777" i="18"/>
  <c r="K778" i="18"/>
  <c r="K779" i="18"/>
  <c r="K780" i="18"/>
  <c r="K781" i="18"/>
  <c r="K782" i="18"/>
  <c r="K783" i="18"/>
  <c r="K784" i="18"/>
  <c r="K785" i="18"/>
  <c r="K786" i="18"/>
  <c r="K787" i="18"/>
  <c r="K788" i="18"/>
  <c r="K791" i="18"/>
  <c r="K792" i="18"/>
  <c r="K793" i="18"/>
  <c r="K794" i="18"/>
  <c r="K795" i="18"/>
  <c r="K796" i="18"/>
  <c r="K797" i="18"/>
  <c r="K798" i="18"/>
  <c r="K799" i="18"/>
  <c r="K800" i="18"/>
  <c r="K801" i="18"/>
  <c r="K802" i="18"/>
  <c r="K803" i="18"/>
  <c r="K804" i="18"/>
  <c r="K805" i="18"/>
  <c r="K806" i="18"/>
  <c r="K807" i="18"/>
  <c r="K808" i="18"/>
  <c r="K809" i="18"/>
  <c r="K810" i="18"/>
  <c r="K811" i="18"/>
  <c r="K812" i="18"/>
  <c r="K813" i="18"/>
  <c r="K814" i="18"/>
  <c r="K815" i="18"/>
  <c r="K816" i="18"/>
  <c r="K817" i="18"/>
  <c r="K818" i="18"/>
  <c r="K819" i="18"/>
  <c r="K820" i="18"/>
  <c r="K821" i="18"/>
  <c r="K822" i="18"/>
  <c r="K823" i="18"/>
  <c r="K824" i="18"/>
  <c r="K825" i="18"/>
  <c r="K826" i="18"/>
  <c r="K827" i="18"/>
  <c r="K828" i="18"/>
  <c r="K829" i="18"/>
  <c r="K830" i="18"/>
  <c r="K831" i="18"/>
  <c r="K832" i="18"/>
  <c r="K833" i="18"/>
  <c r="K834" i="18"/>
  <c r="K835" i="18"/>
  <c r="K836" i="18"/>
  <c r="K837" i="18"/>
  <c r="K838" i="18"/>
  <c r="K839" i="18"/>
  <c r="K840" i="18"/>
  <c r="K841" i="18"/>
  <c r="K842" i="18"/>
  <c r="K843" i="18"/>
  <c r="K844" i="18"/>
  <c r="K845" i="18"/>
  <c r="K846" i="18"/>
  <c r="K847" i="18"/>
  <c r="K848" i="18"/>
  <c r="K849" i="18"/>
  <c r="K850" i="18"/>
  <c r="K851" i="18"/>
  <c r="K852" i="18"/>
  <c r="K853" i="18"/>
  <c r="K854" i="18"/>
  <c r="K855" i="18"/>
  <c r="K856" i="18"/>
  <c r="K857" i="18"/>
  <c r="K858" i="18"/>
  <c r="K913" i="18"/>
  <c r="K914" i="18"/>
  <c r="K915" i="18"/>
  <c r="K916" i="18"/>
  <c r="K917" i="18"/>
  <c r="K918" i="18"/>
  <c r="K919" i="18"/>
  <c r="K920" i="18"/>
  <c r="K921" i="18"/>
  <c r="K922" i="18"/>
  <c r="K923" i="18"/>
  <c r="K924" i="18"/>
  <c r="K925" i="18"/>
  <c r="K926" i="18"/>
  <c r="K927" i="18"/>
  <c r="K928" i="18"/>
  <c r="K929" i="18"/>
  <c r="K930" i="18"/>
  <c r="K931" i="18"/>
  <c r="K932" i="18"/>
  <c r="K933" i="18"/>
  <c r="K950" i="18"/>
  <c r="K963" i="18"/>
  <c r="K964" i="18"/>
  <c r="K965" i="18"/>
  <c r="K966" i="18"/>
  <c r="K967" i="18"/>
  <c r="K968" i="18"/>
  <c r="K969" i="18"/>
  <c r="K971" i="18"/>
  <c r="K972" i="18"/>
  <c r="K973" i="18"/>
  <c r="K974" i="18"/>
  <c r="K975" i="18"/>
  <c r="K976" i="18"/>
  <c r="K977" i="18"/>
  <c r="K978" i="18"/>
  <c r="K979" i="18"/>
  <c r="K980" i="18"/>
  <c r="K981" i="18"/>
  <c r="K982" i="18"/>
  <c r="K983" i="18"/>
  <c r="K984" i="18"/>
  <c r="K985" i="18"/>
  <c r="K986" i="18"/>
  <c r="K987" i="18"/>
  <c r="K988" i="18"/>
  <c r="K989" i="18"/>
  <c r="K990" i="18"/>
  <c r="K991" i="18"/>
  <c r="K992" i="18"/>
  <c r="K993" i="18"/>
  <c r="K994" i="18"/>
  <c r="K995" i="18"/>
  <c r="K996" i="18"/>
  <c r="K997" i="18"/>
  <c r="K998" i="18"/>
  <c r="K999" i="18"/>
  <c r="K1000" i="18"/>
  <c r="K1001" i="18"/>
  <c r="K1002" i="18"/>
  <c r="K1003" i="18"/>
  <c r="K1004" i="18"/>
  <c r="K1005" i="18"/>
  <c r="K1006" i="18"/>
  <c r="K1007" i="18"/>
  <c r="K1008" i="18"/>
  <c r="K1009" i="18"/>
  <c r="K1010" i="18"/>
  <c r="K1011" i="18"/>
  <c r="K1012" i="18"/>
  <c r="K1013" i="18"/>
  <c r="K1014" i="18"/>
  <c r="K1015" i="18"/>
  <c r="K1016" i="18"/>
  <c r="K1017" i="18"/>
  <c r="K1018" i="18"/>
  <c r="K1019" i="18"/>
  <c r="K1020" i="18"/>
  <c r="K1021" i="18"/>
  <c r="K1022" i="18"/>
  <c r="K1023" i="18"/>
  <c r="K1024" i="18"/>
  <c r="K1025" i="18"/>
  <c r="K1026" i="18"/>
  <c r="K1027" i="18"/>
  <c r="K1028" i="18"/>
  <c r="K1029" i="18"/>
  <c r="K1030" i="18"/>
  <c r="K1031" i="18"/>
  <c r="K1032" i="18"/>
  <c r="K1033" i="18"/>
  <c r="K1034" i="18"/>
  <c r="K1035" i="18"/>
  <c r="K1036" i="18"/>
  <c r="K1037" i="18"/>
  <c r="K1038" i="18"/>
  <c r="K1039" i="18"/>
  <c r="K1040" i="18"/>
  <c r="K1041" i="18"/>
  <c r="K1042" i="18"/>
  <c r="K1043" i="18"/>
  <c r="K1044" i="18"/>
  <c r="K1045" i="18"/>
  <c r="K1046" i="18"/>
  <c r="K1047" i="18"/>
  <c r="K1048" i="18"/>
  <c r="K1049" i="18"/>
  <c r="K1050" i="18"/>
  <c r="K1051" i="18"/>
  <c r="K1052" i="18"/>
  <c r="K1053" i="18"/>
  <c r="K1054" i="18"/>
  <c r="K1055" i="18"/>
  <c r="K1056" i="18"/>
  <c r="K1057" i="18"/>
  <c r="K1058" i="18"/>
  <c r="K1059" i="18"/>
  <c r="K1060" i="18"/>
  <c r="K1061" i="18"/>
  <c r="K1062" i="18"/>
  <c r="K1063" i="18"/>
  <c r="K1064" i="18"/>
  <c r="K1065" i="18"/>
  <c r="K1066" i="18"/>
  <c r="K1067" i="18"/>
  <c r="K1068" i="18"/>
  <c r="K1069" i="18"/>
  <c r="K1070" i="18"/>
  <c r="K1071" i="18"/>
  <c r="K1072" i="18"/>
  <c r="K1073" i="18"/>
  <c r="K1074" i="18"/>
  <c r="K1075" i="18"/>
  <c r="K1076" i="18"/>
  <c r="K1077" i="18"/>
  <c r="K1078" i="18"/>
  <c r="K1079" i="18"/>
  <c r="K1080" i="18"/>
  <c r="K1081" i="18"/>
  <c r="K1082" i="18"/>
  <c r="K1083" i="18"/>
  <c r="K1084" i="18"/>
  <c r="K1085" i="18"/>
  <c r="K1086" i="18"/>
  <c r="K1087" i="18"/>
  <c r="K1088" i="18"/>
  <c r="K1089" i="18"/>
  <c r="K1090" i="18"/>
  <c r="K1091" i="18"/>
  <c r="K1092" i="18"/>
  <c r="K1093" i="18"/>
  <c r="K1094" i="18"/>
  <c r="K1095" i="18"/>
  <c r="K1096" i="18"/>
  <c r="K1097" i="18"/>
  <c r="K1098" i="18"/>
  <c r="K1099" i="18"/>
  <c r="K1100" i="18"/>
  <c r="K1101" i="18"/>
  <c r="K1102" i="18"/>
  <c r="K1103" i="18"/>
  <c r="K1104" i="18"/>
  <c r="K1105" i="18"/>
  <c r="K1106" i="18"/>
  <c r="K1107" i="18"/>
  <c r="K1108" i="18"/>
  <c r="K1109" i="18"/>
  <c r="K1110" i="18"/>
  <c r="K1111" i="18"/>
  <c r="K1112" i="18"/>
  <c r="K1113" i="18"/>
  <c r="K1114" i="18"/>
  <c r="K1115" i="18"/>
  <c r="K1116" i="18"/>
  <c r="K1117" i="18"/>
  <c r="K1118" i="18"/>
  <c r="K1119" i="18"/>
  <c r="K1120" i="18"/>
  <c r="K1121" i="18"/>
  <c r="K1122" i="18"/>
  <c r="K1123" i="18"/>
  <c r="K1124" i="18"/>
  <c r="K1125" i="18"/>
  <c r="K1126" i="18"/>
  <c r="K1127" i="18"/>
  <c r="K1128" i="18"/>
  <c r="K1129" i="18"/>
  <c r="K1130" i="18"/>
  <c r="K1131" i="18"/>
  <c r="K1132" i="18"/>
  <c r="K1133" i="18"/>
  <c r="K1134" i="18"/>
  <c r="K1135" i="18"/>
  <c r="K1136" i="18"/>
  <c r="K1137" i="18"/>
  <c r="K1138" i="18"/>
  <c r="K1139" i="18"/>
  <c r="K1140" i="18"/>
  <c r="K1141" i="18"/>
  <c r="K1142" i="18"/>
  <c r="K1143" i="18"/>
  <c r="K1144" i="18"/>
  <c r="K1145" i="18"/>
  <c r="K1146" i="18"/>
  <c r="K1196" i="18"/>
  <c r="K1197" i="18"/>
  <c r="K1198" i="18"/>
  <c r="K1199" i="18"/>
  <c r="K1200" i="18"/>
  <c r="K1201" i="18"/>
  <c r="K1202" i="18"/>
  <c r="K1203" i="18"/>
  <c r="K1204" i="18"/>
  <c r="K1205" i="18"/>
  <c r="K1206" i="18"/>
  <c r="K1207" i="18"/>
  <c r="K1208" i="18"/>
  <c r="K1209" i="18"/>
  <c r="K1210" i="18"/>
  <c r="K1211" i="18"/>
  <c r="K1212" i="18"/>
  <c r="K1213" i="18"/>
  <c r="K1214" i="18"/>
  <c r="K1215" i="18"/>
  <c r="K1216" i="18"/>
  <c r="K1217" i="18"/>
  <c r="K1218" i="18"/>
  <c r="K1219" i="18"/>
  <c r="K1220" i="18"/>
  <c r="K1221" i="18"/>
  <c r="K1222" i="18"/>
  <c r="K1223" i="18"/>
  <c r="K1224" i="18"/>
  <c r="K1225" i="18"/>
  <c r="K1226" i="18"/>
  <c r="K1227" i="18"/>
  <c r="K1228" i="18"/>
  <c r="K1229" i="18"/>
  <c r="K1230" i="18"/>
  <c r="K1231" i="18"/>
  <c r="K1232" i="18"/>
  <c r="K1233" i="18"/>
  <c r="K1234" i="18"/>
  <c r="K1235" i="18"/>
  <c r="K1236" i="18"/>
  <c r="K1237" i="18"/>
  <c r="K1238" i="18"/>
  <c r="K1239" i="18"/>
  <c r="K1240" i="18"/>
  <c r="K1241" i="18"/>
  <c r="K1242" i="18"/>
  <c r="K1243" i="18"/>
  <c r="K1244" i="18"/>
  <c r="K1245" i="18"/>
  <c r="K1246" i="18"/>
  <c r="K1247" i="18"/>
  <c r="K1248" i="18"/>
  <c r="K1249" i="18"/>
  <c r="K1251" i="18"/>
  <c r="K1252" i="18"/>
  <c r="K1253" i="18"/>
  <c r="K1254" i="18"/>
  <c r="K1255" i="18"/>
  <c r="K1256" i="18"/>
  <c r="K1257" i="18"/>
  <c r="K1258" i="18"/>
  <c r="K1259" i="18"/>
  <c r="K1260" i="18"/>
  <c r="K1261" i="18"/>
  <c r="K1262" i="18"/>
  <c r="K1263" i="18"/>
  <c r="K1264" i="18"/>
  <c r="K1265" i="18"/>
  <c r="K1266" i="18"/>
  <c r="K1267" i="18"/>
  <c r="K1268" i="18"/>
  <c r="K1269" i="18"/>
  <c r="K1270" i="18"/>
  <c r="K1271" i="18"/>
  <c r="K1272" i="18"/>
  <c r="K1273" i="18"/>
  <c r="K1274" i="18"/>
  <c r="K1275" i="18"/>
  <c r="K1276" i="18"/>
  <c r="K1277" i="18"/>
  <c r="K1278" i="18"/>
  <c r="K1279" i="18"/>
  <c r="K1280" i="18"/>
  <c r="K1281" i="18"/>
  <c r="K1283" i="18"/>
  <c r="K1284" i="18"/>
  <c r="K1285" i="18"/>
  <c r="K1286" i="18"/>
  <c r="K1287" i="18"/>
  <c r="K1374" i="18"/>
  <c r="K1375" i="18"/>
  <c r="K1376" i="18"/>
  <c r="K1377" i="18"/>
  <c r="K1378" i="18"/>
  <c r="K1379" i="18"/>
  <c r="K1380" i="18"/>
  <c r="K1381" i="18"/>
  <c r="K1382" i="18"/>
  <c r="K1383" i="18"/>
  <c r="K1384" i="18"/>
  <c r="K1385" i="18"/>
  <c r="K1386" i="18"/>
  <c r="K1387" i="18"/>
  <c r="K1388" i="18"/>
  <c r="K1389" i="18"/>
  <c r="K1390" i="18"/>
  <c r="K1391" i="18"/>
  <c r="K1392" i="18"/>
  <c r="K1393" i="18"/>
  <c r="K1394" i="18"/>
  <c r="K1395" i="18"/>
  <c r="K1398" i="18"/>
  <c r="K1399" i="18"/>
  <c r="K1400" i="18"/>
  <c r="K1401" i="18"/>
  <c r="K1402" i="18"/>
  <c r="K1403" i="18"/>
  <c r="K9" i="18"/>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4" i="18"/>
  <c r="J265" i="18"/>
  <c r="J266" i="18"/>
  <c r="J267" i="18"/>
  <c r="J268" i="18"/>
  <c r="J269" i="18"/>
  <c r="J270" i="18"/>
  <c r="J271" i="18"/>
  <c r="J272" i="18"/>
  <c r="J273" i="18"/>
  <c r="J274" i="18"/>
  <c r="J275" i="18"/>
  <c r="J276" i="18"/>
  <c r="J277" i="18"/>
  <c r="J278" i="18"/>
  <c r="J279" i="18"/>
  <c r="J280" i="18"/>
  <c r="J281" i="18"/>
  <c r="J282" i="18"/>
  <c r="J283" i="18"/>
  <c r="J284" i="18"/>
  <c r="J285" i="18"/>
  <c r="J286" i="18"/>
  <c r="J287" i="18"/>
  <c r="J288" i="18"/>
  <c r="J289" i="18"/>
  <c r="J290" i="18"/>
  <c r="J291" i="18"/>
  <c r="J292" i="18"/>
  <c r="J293" i="18"/>
  <c r="J294" i="18"/>
  <c r="J295" i="18"/>
  <c r="J296" i="18"/>
  <c r="J297" i="18"/>
  <c r="J298" i="18"/>
  <c r="J299" i="18"/>
  <c r="J300" i="18"/>
  <c r="J301" i="18"/>
  <c r="J302" i="18"/>
  <c r="J303" i="18"/>
  <c r="J304" i="18"/>
  <c r="J305" i="18"/>
  <c r="J306" i="18"/>
  <c r="J307" i="18"/>
  <c r="J308" i="18"/>
  <c r="J309" i="18"/>
  <c r="J310" i="18"/>
  <c r="J311" i="18"/>
  <c r="J312" i="18"/>
  <c r="J313" i="18"/>
  <c r="J314" i="18"/>
  <c r="J315" i="18"/>
  <c r="J316" i="18"/>
  <c r="J317" i="18"/>
  <c r="J318" i="18"/>
  <c r="J319" i="18"/>
  <c r="J320" i="18"/>
  <c r="J321" i="18"/>
  <c r="J322" i="18"/>
  <c r="J323" i="18"/>
  <c r="J324" i="18"/>
  <c r="J325" i="18"/>
  <c r="J326" i="18"/>
  <c r="J327" i="18"/>
  <c r="J328" i="18"/>
  <c r="J329" i="18"/>
  <c r="J330" i="18"/>
  <c r="J331" i="18"/>
  <c r="J332" i="18"/>
  <c r="J333" i="18"/>
  <c r="J334" i="18"/>
  <c r="J335" i="18"/>
  <c r="J336" i="18"/>
  <c r="J337" i="18"/>
  <c r="J338" i="18"/>
  <c r="J339" i="18"/>
  <c r="J340" i="18"/>
  <c r="J341" i="18"/>
  <c r="J342" i="18"/>
  <c r="J343" i="18"/>
  <c r="J344" i="18"/>
  <c r="J345" i="18"/>
  <c r="J346" i="18"/>
  <c r="J347" i="18"/>
  <c r="J348" i="18"/>
  <c r="J349" i="18"/>
  <c r="J350" i="18"/>
  <c r="J351" i="18"/>
  <c r="J352" i="18"/>
  <c r="J353" i="18"/>
  <c r="J354" i="18"/>
  <c r="J355" i="18"/>
  <c r="J356" i="18"/>
  <c r="J357" i="18"/>
  <c r="J358" i="18"/>
  <c r="J359" i="18"/>
  <c r="J360" i="18"/>
  <c r="J361" i="18"/>
  <c r="J362" i="18"/>
  <c r="J363" i="18"/>
  <c r="J364" i="18"/>
  <c r="J365" i="18"/>
  <c r="J366" i="18"/>
  <c r="J367" i="18"/>
  <c r="J368" i="18"/>
  <c r="J369" i="18"/>
  <c r="J370" i="18"/>
  <c r="J371" i="18"/>
  <c r="J372" i="18"/>
  <c r="J373" i="18"/>
  <c r="J374" i="18"/>
  <c r="J375" i="18"/>
  <c r="J376" i="18"/>
  <c r="J377" i="18"/>
  <c r="J378" i="18"/>
  <c r="J379" i="18"/>
  <c r="J380" i="18"/>
  <c r="J381" i="18"/>
  <c r="J382" i="18"/>
  <c r="J383" i="18"/>
  <c r="J384" i="18"/>
  <c r="J385" i="18"/>
  <c r="J386" i="18"/>
  <c r="J387" i="18"/>
  <c r="J388" i="18"/>
  <c r="J389" i="18"/>
  <c r="J390" i="18"/>
  <c r="J391" i="18"/>
  <c r="J392" i="18"/>
  <c r="J393" i="18"/>
  <c r="J394" i="18"/>
  <c r="J395" i="18"/>
  <c r="J396" i="18"/>
  <c r="J397" i="18"/>
  <c r="J398" i="18"/>
  <c r="J399" i="18"/>
  <c r="J400" i="18"/>
  <c r="J401" i="18"/>
  <c r="J402" i="18"/>
  <c r="J403" i="18"/>
  <c r="J404" i="18"/>
  <c r="J405" i="18"/>
  <c r="J406" i="18"/>
  <c r="J407" i="18"/>
  <c r="J408" i="18"/>
  <c r="J409" i="18"/>
  <c r="J410" i="18"/>
  <c r="J411" i="18"/>
  <c r="J412" i="18"/>
  <c r="J413" i="18"/>
  <c r="J414" i="18"/>
  <c r="J415" i="18"/>
  <c r="J416" i="18"/>
  <c r="J417" i="18"/>
  <c r="J418" i="18"/>
  <c r="J419" i="18"/>
  <c r="J420" i="18"/>
  <c r="J421" i="18"/>
  <c r="J422" i="18"/>
  <c r="J423" i="18"/>
  <c r="J424" i="18"/>
  <c r="J425" i="18"/>
  <c r="J426" i="18"/>
  <c r="J427" i="18"/>
  <c r="J428" i="18"/>
  <c r="J429" i="18"/>
  <c r="J430" i="18"/>
  <c r="J431" i="18"/>
  <c r="J432" i="18"/>
  <c r="J433" i="18"/>
  <c r="J434" i="18"/>
  <c r="J435" i="18"/>
  <c r="J436" i="18"/>
  <c r="J437" i="18"/>
  <c r="J438" i="18"/>
  <c r="J439" i="18"/>
  <c r="J440" i="18"/>
  <c r="J441" i="18"/>
  <c r="J442" i="18"/>
  <c r="J443" i="18"/>
  <c r="J444" i="18"/>
  <c r="J445" i="18"/>
  <c r="J446" i="18"/>
  <c r="J447" i="18"/>
  <c r="J448" i="18"/>
  <c r="J449" i="18"/>
  <c r="J450" i="18"/>
  <c r="J451" i="18"/>
  <c r="J452" i="18"/>
  <c r="J453" i="18"/>
  <c r="J454" i="18"/>
  <c r="J455" i="18"/>
  <c r="J456" i="18"/>
  <c r="J457" i="18"/>
  <c r="J458" i="18"/>
  <c r="J459" i="18"/>
  <c r="J460" i="18"/>
  <c r="J461" i="18"/>
  <c r="J462" i="18"/>
  <c r="J463" i="18"/>
  <c r="J464" i="18"/>
  <c r="J465" i="18"/>
  <c r="J466" i="18"/>
  <c r="J467" i="18"/>
  <c r="J468" i="18"/>
  <c r="J469" i="18"/>
  <c r="J470" i="18"/>
  <c r="J471" i="18"/>
  <c r="J472" i="18"/>
  <c r="J473" i="18"/>
  <c r="J474" i="18"/>
  <c r="J475" i="18"/>
  <c r="J476" i="18"/>
  <c r="J477" i="18"/>
  <c r="J478" i="18"/>
  <c r="J479" i="18"/>
  <c r="J480" i="18"/>
  <c r="J481" i="18"/>
  <c r="J482" i="18"/>
  <c r="J483" i="18"/>
  <c r="J484" i="18"/>
  <c r="J485" i="18"/>
  <c r="J486" i="18"/>
  <c r="J487" i="18"/>
  <c r="J488" i="18"/>
  <c r="J489" i="18"/>
  <c r="J490" i="18"/>
  <c r="J491" i="18"/>
  <c r="J492" i="18"/>
  <c r="J493" i="18"/>
  <c r="J494" i="18"/>
  <c r="J495" i="18"/>
  <c r="J496" i="18"/>
  <c r="J497" i="18"/>
  <c r="J498" i="18"/>
  <c r="J499" i="18"/>
  <c r="J500" i="18"/>
  <c r="J501" i="18"/>
  <c r="J502" i="18"/>
  <c r="J503" i="18"/>
  <c r="J504" i="18"/>
  <c r="J505" i="18"/>
  <c r="J506" i="18"/>
  <c r="J507" i="18"/>
  <c r="J508" i="18"/>
  <c r="J509" i="18"/>
  <c r="J510" i="18"/>
  <c r="J511" i="18"/>
  <c r="J512" i="18"/>
  <c r="J513" i="18"/>
  <c r="J514" i="18"/>
  <c r="J515" i="18"/>
  <c r="J516" i="18"/>
  <c r="J517" i="18"/>
  <c r="J518" i="18"/>
  <c r="J519" i="18"/>
  <c r="J520" i="18"/>
  <c r="J521" i="18"/>
  <c r="J522" i="18"/>
  <c r="J523" i="18"/>
  <c r="J524" i="18"/>
  <c r="J525" i="18"/>
  <c r="J526" i="18"/>
  <c r="J527" i="18"/>
  <c r="J528" i="18"/>
  <c r="J529" i="18"/>
  <c r="J530" i="18"/>
  <c r="J531" i="18"/>
  <c r="J532" i="18"/>
  <c r="J533" i="18"/>
  <c r="J534" i="18"/>
  <c r="J535" i="18"/>
  <c r="J536" i="18"/>
  <c r="J537" i="18"/>
  <c r="J538" i="18"/>
  <c r="J539" i="18"/>
  <c r="J540" i="18"/>
  <c r="J541" i="18"/>
  <c r="J542" i="18"/>
  <c r="J543" i="18"/>
  <c r="J544" i="18"/>
  <c r="J545" i="18"/>
  <c r="J546" i="18"/>
  <c r="J547" i="18"/>
  <c r="J548" i="18"/>
  <c r="J549" i="18"/>
  <c r="J550" i="18"/>
  <c r="J551" i="18"/>
  <c r="J552" i="18"/>
  <c r="J553" i="18"/>
  <c r="J554" i="18"/>
  <c r="J555" i="18"/>
  <c r="J556" i="18"/>
  <c r="J557" i="18"/>
  <c r="J558" i="18"/>
  <c r="J559" i="18"/>
  <c r="J560" i="18"/>
  <c r="J561" i="18"/>
  <c r="J562" i="18"/>
  <c r="J563" i="18"/>
  <c r="J564" i="18"/>
  <c r="J565" i="18"/>
  <c r="J566" i="18"/>
  <c r="J567" i="18"/>
  <c r="J568" i="18"/>
  <c r="J569" i="18"/>
  <c r="J570" i="18"/>
  <c r="J571" i="18"/>
  <c r="J572" i="18"/>
  <c r="J573" i="18"/>
  <c r="J574" i="18"/>
  <c r="J575" i="18"/>
  <c r="J576" i="18"/>
  <c r="J577" i="18"/>
  <c r="J578" i="18"/>
  <c r="J579" i="18"/>
  <c r="J580" i="18"/>
  <c r="J581" i="18"/>
  <c r="J582" i="18"/>
  <c r="J583" i="18"/>
  <c r="J584" i="18"/>
  <c r="J585" i="18"/>
  <c r="J586" i="18"/>
  <c r="J587" i="18"/>
  <c r="J588" i="18"/>
  <c r="J589" i="18"/>
  <c r="J590" i="18"/>
  <c r="J591" i="18"/>
  <c r="J592" i="18"/>
  <c r="J593" i="18"/>
  <c r="J594" i="18"/>
  <c r="J595" i="18"/>
  <c r="J596" i="18"/>
  <c r="J597" i="18"/>
  <c r="J598" i="18"/>
  <c r="J599" i="18"/>
  <c r="J600" i="18"/>
  <c r="J601" i="18"/>
  <c r="J602" i="18"/>
  <c r="J603" i="18"/>
  <c r="J604" i="18"/>
  <c r="J605" i="18"/>
  <c r="J606" i="18"/>
  <c r="J607" i="18"/>
  <c r="J608" i="18"/>
  <c r="J609" i="18"/>
  <c r="J610" i="18"/>
  <c r="J611" i="18"/>
  <c r="J612" i="18"/>
  <c r="J613" i="18"/>
  <c r="J614" i="18"/>
  <c r="J615" i="18"/>
  <c r="J616" i="18"/>
  <c r="J617" i="18"/>
  <c r="J618" i="18"/>
  <c r="J619" i="18"/>
  <c r="J620" i="18"/>
  <c r="J621" i="18"/>
  <c r="J622" i="18"/>
  <c r="J623" i="18"/>
  <c r="J624" i="18"/>
  <c r="J625" i="18"/>
  <c r="J626" i="18"/>
  <c r="J627" i="18"/>
  <c r="J628" i="18"/>
  <c r="J629" i="18"/>
  <c r="J630" i="18"/>
  <c r="J631" i="18"/>
  <c r="J632" i="18"/>
  <c r="J633" i="18"/>
  <c r="J634" i="18"/>
  <c r="J635" i="18"/>
  <c r="J636" i="18"/>
  <c r="J637" i="18"/>
  <c r="J638" i="18"/>
  <c r="J639" i="18"/>
  <c r="J640" i="18"/>
  <c r="J641" i="18"/>
  <c r="J642" i="18"/>
  <c r="J643" i="18"/>
  <c r="J644" i="18"/>
  <c r="J645" i="18"/>
  <c r="J646" i="18"/>
  <c r="J647" i="18"/>
  <c r="J648" i="18"/>
  <c r="J649" i="18"/>
  <c r="J650" i="18"/>
  <c r="J651" i="18"/>
  <c r="J652" i="18"/>
  <c r="J653" i="18"/>
  <c r="J654" i="18"/>
  <c r="J655" i="18"/>
  <c r="J656" i="18"/>
  <c r="J657" i="18"/>
  <c r="J658" i="18"/>
  <c r="J659" i="18"/>
  <c r="J660" i="18"/>
  <c r="J661" i="18"/>
  <c r="J662" i="18"/>
  <c r="J663" i="18"/>
  <c r="J664" i="18"/>
  <c r="J665" i="18"/>
  <c r="J666" i="18"/>
  <c r="J667" i="18"/>
  <c r="J668" i="18"/>
  <c r="J669" i="18"/>
  <c r="J670" i="18"/>
  <c r="J671" i="18"/>
  <c r="J672" i="18"/>
  <c r="J673" i="18"/>
  <c r="J674" i="18"/>
  <c r="J675" i="18"/>
  <c r="J676" i="18"/>
  <c r="J677" i="18"/>
  <c r="J678" i="18"/>
  <c r="J679" i="18"/>
  <c r="J680" i="18"/>
  <c r="J681" i="18"/>
  <c r="J682" i="18"/>
  <c r="J683" i="18"/>
  <c r="J684" i="18"/>
  <c r="J685" i="18"/>
  <c r="J686" i="18"/>
  <c r="J687" i="18"/>
  <c r="J688" i="18"/>
  <c r="J689" i="18"/>
  <c r="J690" i="18"/>
  <c r="J691" i="18"/>
  <c r="J692" i="18"/>
  <c r="J693" i="18"/>
  <c r="J694" i="18"/>
  <c r="J695" i="18"/>
  <c r="J696" i="18"/>
  <c r="J697" i="18"/>
  <c r="J698" i="18"/>
  <c r="J699" i="18"/>
  <c r="J700" i="18"/>
  <c r="J701" i="18"/>
  <c r="J702" i="18"/>
  <c r="J703" i="18"/>
  <c r="J704" i="18"/>
  <c r="J705" i="18"/>
  <c r="J706" i="18"/>
  <c r="J707" i="18"/>
  <c r="J708" i="18"/>
  <c r="J709" i="18"/>
  <c r="J710" i="18"/>
  <c r="J711" i="18"/>
  <c r="J712" i="18"/>
  <c r="J713" i="18"/>
  <c r="J714" i="18"/>
  <c r="J715" i="18"/>
  <c r="J716" i="18"/>
  <c r="J717" i="18"/>
  <c r="J718" i="18"/>
  <c r="J719" i="18"/>
  <c r="J720" i="18"/>
  <c r="J721" i="18"/>
  <c r="J722" i="18"/>
  <c r="J723" i="18"/>
  <c r="J724" i="18"/>
  <c r="J725" i="18"/>
  <c r="J726" i="18"/>
  <c r="J727" i="18"/>
  <c r="J728" i="18"/>
  <c r="J729" i="18"/>
  <c r="J730" i="18"/>
  <c r="J731" i="18"/>
  <c r="J732" i="18"/>
  <c r="J733" i="18"/>
  <c r="J734" i="18"/>
  <c r="J735" i="18"/>
  <c r="J736" i="18"/>
  <c r="J737" i="18"/>
  <c r="J738" i="18"/>
  <c r="J739" i="18"/>
  <c r="J740" i="18"/>
  <c r="J741" i="18"/>
  <c r="J742" i="18"/>
  <c r="J743" i="18"/>
  <c r="J744" i="18"/>
  <c r="J745" i="18"/>
  <c r="J746" i="18"/>
  <c r="J747" i="18"/>
  <c r="J748" i="18"/>
  <c r="J749" i="18"/>
  <c r="J750" i="18"/>
  <c r="J751" i="18"/>
  <c r="J752" i="18"/>
  <c r="J753" i="18"/>
  <c r="J754" i="18"/>
  <c r="J755" i="18"/>
  <c r="J756" i="18"/>
  <c r="J757" i="18"/>
  <c r="J758" i="18"/>
  <c r="J759" i="18"/>
  <c r="J760" i="18"/>
  <c r="J761" i="18"/>
  <c r="J762" i="18"/>
  <c r="J763" i="18"/>
  <c r="J764" i="18"/>
  <c r="J765" i="18"/>
  <c r="J766" i="18"/>
  <c r="J767" i="18"/>
  <c r="J768" i="18"/>
  <c r="J769" i="18"/>
  <c r="J770" i="18"/>
  <c r="J771" i="18"/>
  <c r="J772" i="18"/>
  <c r="J773" i="18"/>
  <c r="J774" i="18"/>
  <c r="J775" i="18"/>
  <c r="J776" i="18"/>
  <c r="J777" i="18"/>
  <c r="J778" i="18"/>
  <c r="J779" i="18"/>
  <c r="J780" i="18"/>
  <c r="J781" i="18"/>
  <c r="J782" i="18"/>
  <c r="J783" i="18"/>
  <c r="J784" i="18"/>
  <c r="J785" i="18"/>
  <c r="J786" i="18"/>
  <c r="J787" i="18"/>
  <c r="J788" i="18"/>
  <c r="J789" i="18"/>
  <c r="J790" i="18"/>
  <c r="J791" i="18"/>
  <c r="J792" i="18"/>
  <c r="J793" i="18"/>
  <c r="J794" i="18"/>
  <c r="J795" i="18"/>
  <c r="J796" i="18"/>
  <c r="J797" i="18"/>
  <c r="J798" i="18"/>
  <c r="J799" i="18"/>
  <c r="J800" i="18"/>
  <c r="J801" i="18"/>
  <c r="J802" i="18"/>
  <c r="J803" i="18"/>
  <c r="J804" i="18"/>
  <c r="J805" i="18"/>
  <c r="J806" i="18"/>
  <c r="J807" i="18"/>
  <c r="J808" i="18"/>
  <c r="J809" i="18"/>
  <c r="J810" i="18"/>
  <c r="J811" i="18"/>
  <c r="J812" i="18"/>
  <c r="J813" i="18"/>
  <c r="J814" i="18"/>
  <c r="J815" i="18"/>
  <c r="J816" i="18"/>
  <c r="J817" i="18"/>
  <c r="J818" i="18"/>
  <c r="J819" i="18"/>
  <c r="J820" i="18"/>
  <c r="J821" i="18"/>
  <c r="J822" i="18"/>
  <c r="J823" i="18"/>
  <c r="J824" i="18"/>
  <c r="J825" i="18"/>
  <c r="J826" i="18"/>
  <c r="J827" i="18"/>
  <c r="J828" i="18"/>
  <c r="J829" i="18"/>
  <c r="J830" i="18"/>
  <c r="J831" i="18"/>
  <c r="J832" i="18"/>
  <c r="J833" i="18"/>
  <c r="J834" i="18"/>
  <c r="J835" i="18"/>
  <c r="J836" i="18"/>
  <c r="J837" i="18"/>
  <c r="J838" i="18"/>
  <c r="J839" i="18"/>
  <c r="J840" i="18"/>
  <c r="J841" i="18"/>
  <c r="J842" i="18"/>
  <c r="J843" i="18"/>
  <c r="J844" i="18"/>
  <c r="J845" i="18"/>
  <c r="J846" i="18"/>
  <c r="J847" i="18"/>
  <c r="J848" i="18"/>
  <c r="J849" i="18"/>
  <c r="J850" i="18"/>
  <c r="J851" i="18"/>
  <c r="J852" i="18"/>
  <c r="J853" i="18"/>
  <c r="J854" i="18"/>
  <c r="J855" i="18"/>
  <c r="J856" i="18"/>
  <c r="J857" i="18"/>
  <c r="J858" i="18"/>
  <c r="J859" i="18"/>
  <c r="J860" i="18"/>
  <c r="J861" i="18"/>
  <c r="J862" i="18"/>
  <c r="J863" i="18"/>
  <c r="J864" i="18"/>
  <c r="J865" i="18"/>
  <c r="J866" i="18"/>
  <c r="J867" i="18"/>
  <c r="J868" i="18"/>
  <c r="J869" i="18"/>
  <c r="J870" i="18"/>
  <c r="J871" i="18"/>
  <c r="J872" i="18"/>
  <c r="J873" i="18"/>
  <c r="J874" i="18"/>
  <c r="J875" i="18"/>
  <c r="J876" i="18"/>
  <c r="J877" i="18"/>
  <c r="J878" i="18"/>
  <c r="J879" i="18"/>
  <c r="J880" i="18"/>
  <c r="J881" i="18"/>
  <c r="J882" i="18"/>
  <c r="J883" i="18"/>
  <c r="J884" i="18"/>
  <c r="J885" i="18"/>
  <c r="J886" i="18"/>
  <c r="J887" i="18"/>
  <c r="J888" i="18"/>
  <c r="J889" i="18"/>
  <c r="J890" i="18"/>
  <c r="J891" i="18"/>
  <c r="J892" i="18"/>
  <c r="J893" i="18"/>
  <c r="J894" i="18"/>
  <c r="J895" i="18"/>
  <c r="J896" i="18"/>
  <c r="J897" i="18"/>
  <c r="J898" i="18"/>
  <c r="J899" i="18"/>
  <c r="J900" i="18"/>
  <c r="J901" i="18"/>
  <c r="J902" i="18"/>
  <c r="J903" i="18"/>
  <c r="J904" i="18"/>
  <c r="J905" i="18"/>
  <c r="J906" i="18"/>
  <c r="J907" i="18"/>
  <c r="J908" i="18"/>
  <c r="J909" i="18"/>
  <c r="J910" i="18"/>
  <c r="J911" i="18"/>
  <c r="J912" i="18"/>
  <c r="J913" i="18"/>
  <c r="J914" i="18"/>
  <c r="J915" i="18"/>
  <c r="J916" i="18"/>
  <c r="J917" i="18"/>
  <c r="J918" i="18"/>
  <c r="J919" i="18"/>
  <c r="J920" i="18"/>
  <c r="J921" i="18"/>
  <c r="J922" i="18"/>
  <c r="J923" i="18"/>
  <c r="J924" i="18"/>
  <c r="J925" i="18"/>
  <c r="J926" i="18"/>
  <c r="J927" i="18"/>
  <c r="J928" i="18"/>
  <c r="J929" i="18"/>
  <c r="J930" i="18"/>
  <c r="J931" i="18"/>
  <c r="J932" i="18"/>
  <c r="J933" i="18"/>
  <c r="J934" i="18"/>
  <c r="J935" i="18"/>
  <c r="J936" i="18"/>
  <c r="J937" i="18"/>
  <c r="J938" i="18"/>
  <c r="J939" i="18"/>
  <c r="J940" i="18"/>
  <c r="J941" i="18"/>
  <c r="J942" i="18"/>
  <c r="J943" i="18"/>
  <c r="J944" i="18"/>
  <c r="J945" i="18"/>
  <c r="J946" i="18"/>
  <c r="J947" i="18"/>
  <c r="J948" i="18"/>
  <c r="J949" i="18"/>
  <c r="J950" i="18"/>
  <c r="J951" i="18"/>
  <c r="J952" i="18"/>
  <c r="J953" i="18"/>
  <c r="J954" i="18"/>
  <c r="J955" i="18"/>
  <c r="J956" i="18"/>
  <c r="J957" i="18"/>
  <c r="J958" i="18"/>
  <c r="J959" i="18"/>
  <c r="J960" i="18"/>
  <c r="J961" i="18"/>
  <c r="J962" i="18"/>
  <c r="J963" i="18"/>
  <c r="J964" i="18"/>
  <c r="J965" i="18"/>
  <c r="J966" i="18"/>
  <c r="J967" i="18"/>
  <c r="J968" i="18"/>
  <c r="J969" i="18"/>
  <c r="J970" i="18"/>
  <c r="J971" i="18"/>
  <c r="J972" i="18"/>
  <c r="J973" i="18"/>
  <c r="J974" i="18"/>
  <c r="J975" i="18"/>
  <c r="J976" i="18"/>
  <c r="J977" i="18"/>
  <c r="J978" i="18"/>
  <c r="J979" i="18"/>
  <c r="J980" i="18"/>
  <c r="J981" i="18"/>
  <c r="J982" i="18"/>
  <c r="J983" i="18"/>
  <c r="J984" i="18"/>
  <c r="J985" i="18"/>
  <c r="J986" i="18"/>
  <c r="J987" i="18"/>
  <c r="J988" i="18"/>
  <c r="J989" i="18"/>
  <c r="J990" i="18"/>
  <c r="J991" i="18"/>
  <c r="J992" i="18"/>
  <c r="J993" i="18"/>
  <c r="J994" i="18"/>
  <c r="J995" i="18"/>
  <c r="J996" i="18"/>
  <c r="J997" i="18"/>
  <c r="J998" i="18"/>
  <c r="J999" i="18"/>
  <c r="J1000" i="18"/>
  <c r="J1001" i="18"/>
  <c r="J1002" i="18"/>
  <c r="J1003" i="18"/>
  <c r="J1004" i="18"/>
  <c r="J1005" i="18"/>
  <c r="J1006" i="18"/>
  <c r="J1007" i="18"/>
  <c r="J1008" i="18"/>
  <c r="J1009" i="18"/>
  <c r="J1010" i="18"/>
  <c r="J1011" i="18"/>
  <c r="J1012" i="18"/>
  <c r="J1013" i="18"/>
  <c r="J1014" i="18"/>
  <c r="J1015" i="18"/>
  <c r="J1016" i="18"/>
  <c r="J1017" i="18"/>
  <c r="J1018" i="18"/>
  <c r="J1019" i="18"/>
  <c r="J1020" i="18"/>
  <c r="J1021" i="18"/>
  <c r="J1022" i="18"/>
  <c r="J1023" i="18"/>
  <c r="J1024" i="18"/>
  <c r="J1025" i="18"/>
  <c r="J1026" i="18"/>
  <c r="J1027" i="18"/>
  <c r="J1028" i="18"/>
  <c r="J1029" i="18"/>
  <c r="J1030" i="18"/>
  <c r="J1031" i="18"/>
  <c r="J1032" i="18"/>
  <c r="J1033" i="18"/>
  <c r="J1034" i="18"/>
  <c r="J1035" i="18"/>
  <c r="J1036" i="18"/>
  <c r="J1037" i="18"/>
  <c r="J1038" i="18"/>
  <c r="J1039" i="18"/>
  <c r="J1040" i="18"/>
  <c r="J1041" i="18"/>
  <c r="J1042" i="18"/>
  <c r="J1043" i="18"/>
  <c r="J1044" i="18"/>
  <c r="J1045" i="18"/>
  <c r="J1046" i="18"/>
  <c r="J1047" i="18"/>
  <c r="J1048" i="18"/>
  <c r="J1049" i="18"/>
  <c r="J1050" i="18"/>
  <c r="J1051" i="18"/>
  <c r="J1052" i="18"/>
  <c r="J1053" i="18"/>
  <c r="J1054" i="18"/>
  <c r="J1055" i="18"/>
  <c r="J1056" i="18"/>
  <c r="J1057" i="18"/>
  <c r="J1058" i="18"/>
  <c r="J1059" i="18"/>
  <c r="J1060" i="18"/>
  <c r="J1061" i="18"/>
  <c r="J1062" i="18"/>
  <c r="J1063" i="18"/>
  <c r="J1064" i="18"/>
  <c r="J1065" i="18"/>
  <c r="J1066" i="18"/>
  <c r="J1067" i="18"/>
  <c r="J1068" i="18"/>
  <c r="J1069" i="18"/>
  <c r="J1070" i="18"/>
  <c r="J1071" i="18"/>
  <c r="J1072" i="18"/>
  <c r="J1073" i="18"/>
  <c r="J1074" i="18"/>
  <c r="J1075" i="18"/>
  <c r="J1076" i="18"/>
  <c r="J1077" i="18"/>
  <c r="J1078" i="18"/>
  <c r="J1079" i="18"/>
  <c r="J1080" i="18"/>
  <c r="J1081" i="18"/>
  <c r="J1082" i="18"/>
  <c r="J1083" i="18"/>
  <c r="J1084" i="18"/>
  <c r="J1085" i="18"/>
  <c r="J1086" i="18"/>
  <c r="J1087" i="18"/>
  <c r="J1088" i="18"/>
  <c r="J1089" i="18"/>
  <c r="J1090" i="18"/>
  <c r="J1091" i="18"/>
  <c r="J1092" i="18"/>
  <c r="J1093" i="18"/>
  <c r="J1094" i="18"/>
  <c r="J1095" i="18"/>
  <c r="J1096" i="18"/>
  <c r="J1097" i="18"/>
  <c r="J1098" i="18"/>
  <c r="J1099" i="18"/>
  <c r="J1100" i="18"/>
  <c r="J1101" i="18"/>
  <c r="J1102" i="18"/>
  <c r="J1103" i="18"/>
  <c r="J1104" i="18"/>
  <c r="J1105" i="18"/>
  <c r="J1106" i="18"/>
  <c r="J1107" i="18"/>
  <c r="J1108" i="18"/>
  <c r="J1109" i="18"/>
  <c r="J1110" i="18"/>
  <c r="J1111" i="18"/>
  <c r="J1112" i="18"/>
  <c r="J1113" i="18"/>
  <c r="J1114" i="18"/>
  <c r="J1115" i="18"/>
  <c r="J1116" i="18"/>
  <c r="J1117" i="18"/>
  <c r="J1118" i="18"/>
  <c r="J1119" i="18"/>
  <c r="J1120" i="18"/>
  <c r="J1121" i="18"/>
  <c r="J1122" i="18"/>
  <c r="J1123" i="18"/>
  <c r="J1124" i="18"/>
  <c r="J1125" i="18"/>
  <c r="J1126" i="18"/>
  <c r="J1127" i="18"/>
  <c r="J1128" i="18"/>
  <c r="J1129" i="18"/>
  <c r="J1130" i="18"/>
  <c r="J1131" i="18"/>
  <c r="J1132" i="18"/>
  <c r="J1133" i="18"/>
  <c r="J1134" i="18"/>
  <c r="J1135" i="18"/>
  <c r="J1136" i="18"/>
  <c r="J1137" i="18"/>
  <c r="J1138" i="18"/>
  <c r="J1139" i="18"/>
  <c r="J1140" i="18"/>
  <c r="J1141" i="18"/>
  <c r="J1142" i="18"/>
  <c r="J1143" i="18"/>
  <c r="J1144" i="18"/>
  <c r="J1145" i="18"/>
  <c r="J1146" i="18"/>
  <c r="J1147" i="18"/>
  <c r="J1148" i="18"/>
  <c r="J1149" i="18"/>
  <c r="J1150" i="18"/>
  <c r="J1151" i="18"/>
  <c r="J1152" i="18"/>
  <c r="J1153" i="18"/>
  <c r="J1154" i="18"/>
  <c r="J1155" i="18"/>
  <c r="J1156" i="18"/>
  <c r="J1157" i="18"/>
  <c r="J1158" i="18"/>
  <c r="J1159" i="18"/>
  <c r="J1160" i="18"/>
  <c r="J1161" i="18"/>
  <c r="J1162" i="18"/>
  <c r="J1163" i="18"/>
  <c r="J1164" i="18"/>
  <c r="J1165" i="18"/>
  <c r="J1166" i="18"/>
  <c r="J1167" i="18"/>
  <c r="J1168" i="18"/>
  <c r="J1169" i="18"/>
  <c r="J1170" i="18"/>
  <c r="J1171" i="18"/>
  <c r="J1172" i="18"/>
  <c r="J1173" i="18"/>
  <c r="J1174" i="18"/>
  <c r="J1175" i="18"/>
  <c r="J1176" i="18"/>
  <c r="J1177" i="18"/>
  <c r="J1178" i="18"/>
  <c r="J1179" i="18"/>
  <c r="J1180" i="18"/>
  <c r="J1181" i="18"/>
  <c r="J1182" i="18"/>
  <c r="J1183" i="18"/>
  <c r="J1184" i="18"/>
  <c r="J1185" i="18"/>
  <c r="J1186" i="18"/>
  <c r="J1187" i="18"/>
  <c r="J1188" i="18"/>
  <c r="J1189" i="18"/>
  <c r="J1190" i="18"/>
  <c r="J1191" i="18"/>
  <c r="J1192" i="18"/>
  <c r="J1193" i="18"/>
  <c r="J1194" i="18"/>
  <c r="J1195" i="18"/>
  <c r="J1196" i="18"/>
  <c r="J1197" i="18"/>
  <c r="J1198" i="18"/>
  <c r="J1199" i="18"/>
  <c r="J1200" i="18"/>
  <c r="J1201" i="18"/>
  <c r="J1202" i="18"/>
  <c r="J1203" i="18"/>
  <c r="J1204" i="18"/>
  <c r="J1205" i="18"/>
  <c r="J1206" i="18"/>
  <c r="J1207" i="18"/>
  <c r="J1208" i="18"/>
  <c r="J1209" i="18"/>
  <c r="J1210" i="18"/>
  <c r="J1211" i="18"/>
  <c r="J1212" i="18"/>
  <c r="J1213" i="18"/>
  <c r="J1214" i="18"/>
  <c r="J1215" i="18"/>
  <c r="J1216" i="18"/>
  <c r="J1217" i="18"/>
  <c r="J1218" i="18"/>
  <c r="J1219" i="18"/>
  <c r="J1220" i="18"/>
  <c r="J1221" i="18"/>
  <c r="J1222" i="18"/>
  <c r="J1223" i="18"/>
  <c r="J1224" i="18"/>
  <c r="J1225" i="18"/>
  <c r="J1226" i="18"/>
  <c r="J1227" i="18"/>
  <c r="J1228" i="18"/>
  <c r="J1229" i="18"/>
  <c r="J1230" i="18"/>
  <c r="J1231" i="18"/>
  <c r="J1232" i="18"/>
  <c r="J1233" i="18"/>
  <c r="J1234" i="18"/>
  <c r="J1235" i="18"/>
  <c r="J1236" i="18"/>
  <c r="J1237" i="18"/>
  <c r="J1238" i="18"/>
  <c r="J1239" i="18"/>
  <c r="J1240" i="18"/>
  <c r="J1241" i="18"/>
  <c r="J1242" i="18"/>
  <c r="J1243" i="18"/>
  <c r="J1244" i="18"/>
  <c r="J1245" i="18"/>
  <c r="J1246" i="18"/>
  <c r="J1247" i="18"/>
  <c r="J1248" i="18"/>
  <c r="J1249" i="18"/>
  <c r="J1250" i="18"/>
  <c r="J1251" i="18"/>
  <c r="J1252" i="18"/>
  <c r="J1253" i="18"/>
  <c r="J1254" i="18"/>
  <c r="J1255" i="18"/>
  <c r="J1256" i="18"/>
  <c r="J1257" i="18"/>
  <c r="J1258" i="18"/>
  <c r="J1259" i="18"/>
  <c r="J1260" i="18"/>
  <c r="J1261" i="18"/>
  <c r="J1262" i="18"/>
  <c r="J1263" i="18"/>
  <c r="J1264" i="18"/>
  <c r="J1265" i="18"/>
  <c r="J1266" i="18"/>
  <c r="J1267" i="18"/>
  <c r="J1268" i="18"/>
  <c r="J1269" i="18"/>
  <c r="J1270" i="18"/>
  <c r="J1271" i="18"/>
  <c r="J1272" i="18"/>
  <c r="J1273" i="18"/>
  <c r="J1274" i="18"/>
  <c r="J1275" i="18"/>
  <c r="J1276" i="18"/>
  <c r="J1277" i="18"/>
  <c r="J1278" i="18"/>
  <c r="J1279" i="18"/>
  <c r="J1280" i="18"/>
  <c r="J1281" i="18"/>
  <c r="J1282" i="18"/>
  <c r="J1283" i="18"/>
  <c r="J1284" i="18"/>
  <c r="J1285" i="18"/>
  <c r="J1286" i="18"/>
  <c r="J1287" i="18"/>
  <c r="J1288" i="18"/>
  <c r="J1289" i="18"/>
  <c r="J1290" i="18"/>
  <c r="J1291" i="18"/>
  <c r="J1292" i="18"/>
  <c r="J1293" i="18"/>
  <c r="J1294" i="18"/>
  <c r="J1295" i="18"/>
  <c r="J1296" i="18"/>
  <c r="J1297" i="18"/>
  <c r="J1298" i="18"/>
  <c r="J1299" i="18"/>
  <c r="J1300" i="18"/>
  <c r="J1301" i="18"/>
  <c r="J1302" i="18"/>
  <c r="J1303" i="18"/>
  <c r="J1304" i="18"/>
  <c r="J1305" i="18"/>
  <c r="J1306" i="18"/>
  <c r="J1307" i="18"/>
  <c r="J1308" i="18"/>
  <c r="J1309" i="18"/>
  <c r="J1310" i="18"/>
  <c r="J1311" i="18"/>
  <c r="J1312" i="18"/>
  <c r="J1313" i="18"/>
  <c r="J1314" i="18"/>
  <c r="J1315" i="18"/>
  <c r="J1316" i="18"/>
  <c r="J1317" i="18"/>
  <c r="J1318" i="18"/>
  <c r="J1319" i="18"/>
  <c r="J1320" i="18"/>
  <c r="J1321" i="18"/>
  <c r="J1322" i="18"/>
  <c r="J1323" i="18"/>
  <c r="J1324" i="18"/>
  <c r="J1325" i="18"/>
  <c r="J1326" i="18"/>
  <c r="J1327" i="18"/>
  <c r="J1328" i="18"/>
  <c r="J1329" i="18"/>
  <c r="J1330" i="18"/>
  <c r="J1331" i="18"/>
  <c r="J1332" i="18"/>
  <c r="J1333" i="18"/>
  <c r="J1334" i="18"/>
  <c r="J1335" i="18"/>
  <c r="J1336" i="18"/>
  <c r="J1337" i="18"/>
  <c r="J1338" i="18"/>
  <c r="J1339" i="18"/>
  <c r="J1340" i="18"/>
  <c r="J1341" i="18"/>
  <c r="J1342" i="18"/>
  <c r="J1343" i="18"/>
  <c r="J1344" i="18"/>
  <c r="J1345" i="18"/>
  <c r="J1346" i="18"/>
  <c r="J1347" i="18"/>
  <c r="J1348" i="18"/>
  <c r="J1349" i="18"/>
  <c r="J1350" i="18"/>
  <c r="J1351" i="18"/>
  <c r="J1352" i="18"/>
  <c r="J1353" i="18"/>
  <c r="J1354" i="18"/>
  <c r="J1355" i="18"/>
  <c r="J1356" i="18"/>
  <c r="J1357" i="18"/>
  <c r="J1358" i="18"/>
  <c r="J1359" i="18"/>
  <c r="J1360" i="18"/>
  <c r="J1361" i="18"/>
  <c r="J1362" i="18"/>
  <c r="J1363" i="18"/>
  <c r="J1364" i="18"/>
  <c r="J1365" i="18"/>
  <c r="J1366" i="18"/>
  <c r="J1367" i="18"/>
  <c r="J1368" i="18"/>
  <c r="J1369" i="18"/>
  <c r="J1370" i="18"/>
  <c r="J1371" i="18"/>
  <c r="J1372" i="18"/>
  <c r="J1373" i="18"/>
  <c r="J1374" i="18"/>
  <c r="J1375" i="18"/>
  <c r="J1376" i="18"/>
  <c r="J1377" i="18"/>
  <c r="J1378" i="18"/>
  <c r="J1379" i="18"/>
  <c r="J1380" i="18"/>
  <c r="J1381" i="18"/>
  <c r="J1382" i="18"/>
  <c r="J1383" i="18"/>
  <c r="J1384" i="18"/>
  <c r="J1385" i="18"/>
  <c r="J1386" i="18"/>
  <c r="J1387" i="18"/>
  <c r="J1388" i="18"/>
  <c r="J1389" i="18"/>
  <c r="J1390" i="18"/>
  <c r="J1391" i="18"/>
  <c r="J1392" i="18"/>
  <c r="J1393" i="18"/>
  <c r="J1394" i="18"/>
  <c r="J1395" i="18"/>
  <c r="J1396" i="18"/>
  <c r="J1397" i="18"/>
  <c r="J1398" i="18"/>
  <c r="J1399" i="18"/>
  <c r="J1400" i="18"/>
  <c r="J1401" i="18"/>
  <c r="J1402" i="18"/>
  <c r="J1403" i="18"/>
  <c r="J1404" i="18"/>
  <c r="J1405" i="18"/>
  <c r="J1406" i="18"/>
  <c r="J1407" i="18"/>
  <c r="J1408" i="18"/>
  <c r="J1409" i="18"/>
  <c r="J9" i="18"/>
  <c r="X1402" i="18" l="1"/>
  <c r="Y1402" i="18"/>
  <c r="X1384" i="18"/>
  <c r="Y1384" i="18"/>
  <c r="X1273" i="18"/>
  <c r="Y1273" i="18"/>
  <c r="X1265" i="18"/>
  <c r="Y1265" i="18"/>
  <c r="X1248" i="18"/>
  <c r="Y1248" i="18"/>
  <c r="X1240" i="18"/>
  <c r="Y1240" i="18"/>
  <c r="X1224" i="18"/>
  <c r="Y1224" i="18"/>
  <c r="X1208" i="18"/>
  <c r="Y1208" i="18"/>
  <c r="X1200" i="18"/>
  <c r="Y1200" i="18"/>
  <c r="X1143" i="18"/>
  <c r="Y1143" i="18"/>
  <c r="X1135" i="18"/>
  <c r="Y1135" i="18"/>
  <c r="X1127" i="18"/>
  <c r="Y1127" i="18"/>
  <c r="X1119" i="18"/>
  <c r="Y1119" i="18"/>
  <c r="X1111" i="18"/>
  <c r="Y1111" i="18"/>
  <c r="X1103" i="18"/>
  <c r="Y1103" i="18"/>
  <c r="X1095" i="18"/>
  <c r="Y1095" i="18"/>
  <c r="X1087" i="18"/>
  <c r="Y1087" i="18"/>
  <c r="X1079" i="18"/>
  <c r="Y1079" i="18"/>
  <c r="X1071" i="18"/>
  <c r="Y1071" i="18"/>
  <c r="X1063" i="18"/>
  <c r="Y1063" i="18"/>
  <c r="X1055" i="18"/>
  <c r="Y1055" i="18"/>
  <c r="X1047" i="18"/>
  <c r="Y1047" i="18"/>
  <c r="X1039" i="18"/>
  <c r="Y1039" i="18"/>
  <c r="X1031" i="18"/>
  <c r="Y1031" i="18"/>
  <c r="X1015" i="18"/>
  <c r="Y1015" i="18"/>
  <c r="X1007" i="18"/>
  <c r="Y1007" i="18"/>
  <c r="X999" i="18"/>
  <c r="Y999" i="18"/>
  <c r="X991" i="18"/>
  <c r="Y991" i="18"/>
  <c r="X983" i="18"/>
  <c r="Y983" i="18"/>
  <c r="X975" i="18"/>
  <c r="Y975" i="18"/>
  <c r="X966" i="18"/>
  <c r="Y966" i="18"/>
  <c r="X930" i="18"/>
  <c r="Y930" i="18"/>
  <c r="X922" i="18"/>
  <c r="Y922" i="18"/>
  <c r="X914" i="18"/>
  <c r="Y914" i="18"/>
  <c r="X852" i="18"/>
  <c r="Y852" i="18"/>
  <c r="X836" i="18"/>
  <c r="Y836" i="18"/>
  <c r="X812" i="18"/>
  <c r="Y812" i="18"/>
  <c r="X804" i="18"/>
  <c r="Y804" i="18"/>
  <c r="X796" i="18"/>
  <c r="Y796" i="18"/>
  <c r="X786" i="18"/>
  <c r="Y786" i="18"/>
  <c r="X778" i="18"/>
  <c r="Y778" i="18"/>
  <c r="X770" i="18"/>
  <c r="Y770" i="18"/>
  <c r="X762" i="18"/>
  <c r="Y762" i="18"/>
  <c r="X749" i="18"/>
  <c r="Y749" i="18"/>
  <c r="X741" i="18"/>
  <c r="Y741" i="18"/>
  <c r="X733" i="18"/>
  <c r="Y733" i="18"/>
  <c r="X725" i="18"/>
  <c r="Y725" i="18"/>
  <c r="X717" i="18"/>
  <c r="Y717" i="18"/>
  <c r="X679" i="18"/>
  <c r="Y679" i="18"/>
  <c r="X671" i="18"/>
  <c r="Y671" i="18"/>
  <c r="X663" i="18"/>
  <c r="Y663" i="18"/>
  <c r="X655" i="18"/>
  <c r="Y655" i="18"/>
  <c r="X647" i="18"/>
  <c r="Y647" i="18"/>
  <c r="X621" i="18"/>
  <c r="Y621" i="18"/>
  <c r="X613" i="18"/>
  <c r="Y613" i="18"/>
  <c r="X605" i="18"/>
  <c r="Y605" i="18"/>
  <c r="X597" i="18"/>
  <c r="Y597" i="18"/>
  <c r="X570" i="18"/>
  <c r="Y570" i="18"/>
  <c r="X562" i="18"/>
  <c r="Y562" i="18"/>
  <c r="X554" i="18"/>
  <c r="Y554" i="18"/>
  <c r="X465" i="18"/>
  <c r="Y465" i="18"/>
  <c r="X456" i="18"/>
  <c r="Y456" i="18"/>
  <c r="X448" i="18"/>
  <c r="Y448" i="18"/>
  <c r="X440" i="18"/>
  <c r="Y440" i="18"/>
  <c r="X432" i="18"/>
  <c r="Y432" i="18"/>
  <c r="X423" i="18"/>
  <c r="Y423" i="18"/>
  <c r="X415" i="18"/>
  <c r="Y415" i="18"/>
  <c r="X391" i="18"/>
  <c r="Y391" i="18"/>
  <c r="X383" i="18"/>
  <c r="Y383" i="18"/>
  <c r="X375" i="18"/>
  <c r="Y375" i="18"/>
  <c r="X367" i="18"/>
  <c r="Y367" i="18"/>
  <c r="X359" i="18"/>
  <c r="Y359" i="18"/>
  <c r="X351" i="18"/>
  <c r="Y351" i="18"/>
  <c r="X343" i="18"/>
  <c r="Y343" i="18"/>
  <c r="X335" i="18"/>
  <c r="Y335" i="18"/>
  <c r="X327" i="18"/>
  <c r="Y327" i="18"/>
  <c r="X319" i="18"/>
  <c r="Y319" i="18"/>
  <c r="X311" i="18"/>
  <c r="Y311" i="18"/>
  <c r="X303" i="18"/>
  <c r="Y303" i="18"/>
  <c r="X295" i="18"/>
  <c r="Y295" i="18"/>
  <c r="X287" i="18"/>
  <c r="Y287" i="18"/>
  <c r="X279" i="18"/>
  <c r="Y279" i="18"/>
  <c r="X271" i="18"/>
  <c r="Y271" i="18"/>
  <c r="X229" i="18"/>
  <c r="Y229" i="18"/>
  <c r="X221" i="18"/>
  <c r="Y221" i="18"/>
  <c r="X209" i="18"/>
  <c r="Y209" i="18"/>
  <c r="X201" i="18"/>
  <c r="Y201" i="18"/>
  <c r="X193" i="18"/>
  <c r="Y193" i="18"/>
  <c r="X185" i="18"/>
  <c r="Y185" i="18"/>
  <c r="X177" i="18"/>
  <c r="Y177" i="18"/>
  <c r="X153" i="18"/>
  <c r="Y153" i="18"/>
  <c r="X145" i="18"/>
  <c r="Y145" i="18"/>
  <c r="X137" i="18"/>
  <c r="Y137" i="18"/>
  <c r="X129" i="18"/>
  <c r="Y129" i="18"/>
  <c r="X121" i="18"/>
  <c r="Y121" i="18"/>
  <c r="X113" i="18"/>
  <c r="Y113" i="18"/>
  <c r="X105" i="18"/>
  <c r="Y105" i="18"/>
  <c r="X97" i="18"/>
  <c r="Y97" i="18"/>
  <c r="X89" i="18"/>
  <c r="Y89" i="18"/>
  <c r="X81" i="18"/>
  <c r="Y81" i="18"/>
  <c r="X73" i="18"/>
  <c r="Y73" i="18"/>
  <c r="X65" i="18"/>
  <c r="Y65" i="18"/>
  <c r="X57" i="18"/>
  <c r="Y57" i="18"/>
  <c r="X49" i="18"/>
  <c r="Y49" i="18"/>
  <c r="X41" i="18"/>
  <c r="Y41" i="18"/>
  <c r="X33" i="18"/>
  <c r="Y33" i="18"/>
  <c r="X25" i="18"/>
  <c r="Y25" i="18"/>
  <c r="X17" i="18"/>
  <c r="Y17" i="18"/>
  <c r="X1401" i="18"/>
  <c r="Y1401" i="18"/>
  <c r="X1391" i="18"/>
  <c r="Y1391" i="18"/>
  <c r="X1383" i="18"/>
  <c r="Y1383" i="18"/>
  <c r="X1375" i="18"/>
  <c r="Y1375" i="18"/>
  <c r="X1280" i="18"/>
  <c r="Y1280" i="18"/>
  <c r="X1272" i="18"/>
  <c r="Y1272" i="18"/>
  <c r="X1264" i="18"/>
  <c r="Y1264" i="18"/>
  <c r="X1256" i="18"/>
  <c r="Y1256" i="18"/>
  <c r="X1247" i="18"/>
  <c r="Y1247" i="18"/>
  <c r="X1239" i="18"/>
  <c r="Y1239" i="18"/>
  <c r="X1231" i="18"/>
  <c r="Y1231" i="18"/>
  <c r="X1223" i="18"/>
  <c r="Y1223" i="18"/>
  <c r="X1215" i="18"/>
  <c r="Y1215" i="18"/>
  <c r="X1207" i="18"/>
  <c r="Y1207" i="18"/>
  <c r="X1199" i="18"/>
  <c r="Y1199" i="18"/>
  <c r="X1142" i="18"/>
  <c r="Y1142" i="18"/>
  <c r="X1134" i="18"/>
  <c r="Y1134" i="18"/>
  <c r="X1126" i="18"/>
  <c r="Y1126" i="18"/>
  <c r="X1118" i="18"/>
  <c r="Y1118" i="18"/>
  <c r="X1110" i="18"/>
  <c r="Y1110" i="18"/>
  <c r="X1102" i="18"/>
  <c r="Y1102" i="18"/>
  <c r="X1094" i="18"/>
  <c r="Y1094" i="18"/>
  <c r="X1086" i="18"/>
  <c r="Y1086" i="18"/>
  <c r="X1078" i="18"/>
  <c r="Y1078" i="18"/>
  <c r="X1070" i="18"/>
  <c r="Y1070" i="18"/>
  <c r="X1062" i="18"/>
  <c r="Y1062" i="18"/>
  <c r="X1054" i="18"/>
  <c r="Y1054" i="18"/>
  <c r="X1046" i="18"/>
  <c r="Y1046" i="18"/>
  <c r="X1038" i="18"/>
  <c r="Y1038" i="18"/>
  <c r="X1030" i="18"/>
  <c r="Y1030" i="18"/>
  <c r="X1022" i="18"/>
  <c r="Y1022" i="18"/>
  <c r="X1014" i="18"/>
  <c r="Y1014" i="18"/>
  <c r="X1006" i="18"/>
  <c r="Y1006" i="18"/>
  <c r="X998" i="18"/>
  <c r="Y998" i="18"/>
  <c r="X990" i="18"/>
  <c r="Y990" i="18"/>
  <c r="X982" i="18"/>
  <c r="Y982" i="18"/>
  <c r="X974" i="18"/>
  <c r="Y974" i="18"/>
  <c r="X965" i="18"/>
  <c r="Y965" i="18"/>
  <c r="X929" i="18"/>
  <c r="Y929" i="18"/>
  <c r="X921" i="18"/>
  <c r="Y921" i="18"/>
  <c r="X913" i="18"/>
  <c r="Y913" i="18"/>
  <c r="X851" i="18"/>
  <c r="Y851" i="18"/>
  <c r="X843" i="18"/>
  <c r="Y843" i="18"/>
  <c r="X835" i="18"/>
  <c r="Y835" i="18"/>
  <c r="X827" i="18"/>
  <c r="Y827" i="18"/>
  <c r="X819" i="18"/>
  <c r="Y819" i="18"/>
  <c r="X811" i="18"/>
  <c r="Y811" i="18"/>
  <c r="X803" i="18"/>
  <c r="Y803" i="18"/>
  <c r="X795" i="18"/>
  <c r="Y795" i="18"/>
  <c r="X785" i="18"/>
  <c r="Y785" i="18"/>
  <c r="X777" i="18"/>
  <c r="Y777" i="18"/>
  <c r="X769" i="18"/>
  <c r="Y769" i="18"/>
  <c r="X757" i="18"/>
  <c r="Y757" i="18"/>
  <c r="X748" i="18"/>
  <c r="Y748" i="18"/>
  <c r="X740" i="18"/>
  <c r="Y740" i="18"/>
  <c r="X732" i="18"/>
  <c r="Y732" i="18"/>
  <c r="X724" i="18"/>
  <c r="Y724" i="18"/>
  <c r="X716" i="18"/>
  <c r="Y716" i="18"/>
  <c r="X678" i="18"/>
  <c r="Y678" i="18"/>
  <c r="X670" i="18"/>
  <c r="Y670" i="18"/>
  <c r="X662" i="18"/>
  <c r="Y662" i="18"/>
  <c r="X654" i="18"/>
  <c r="Y654" i="18"/>
  <c r="X646" i="18"/>
  <c r="Y646" i="18"/>
  <c r="X620" i="18"/>
  <c r="Y620" i="18"/>
  <c r="X612" i="18"/>
  <c r="Y612" i="18"/>
  <c r="X604" i="18"/>
  <c r="Y604" i="18"/>
  <c r="X596" i="18"/>
  <c r="Y596" i="18"/>
  <c r="X569" i="18"/>
  <c r="Y569" i="18"/>
  <c r="X561" i="18"/>
  <c r="Y561" i="18"/>
  <c r="X553" i="18"/>
  <c r="Y553" i="18"/>
  <c r="X464" i="18"/>
  <c r="Y464" i="18"/>
  <c r="X455" i="18"/>
  <c r="Y455" i="18"/>
  <c r="X447" i="18"/>
  <c r="Y447" i="18"/>
  <c r="X439" i="18"/>
  <c r="Y439" i="18"/>
  <c r="X431" i="18"/>
  <c r="Y431" i="18"/>
  <c r="X422" i="18"/>
  <c r="Y422" i="18"/>
  <c r="X414" i="18"/>
  <c r="Y414" i="18"/>
  <c r="X390" i="18"/>
  <c r="Y390" i="18"/>
  <c r="X382" i="18"/>
  <c r="Y382" i="18"/>
  <c r="X374" i="18"/>
  <c r="Y374" i="18"/>
  <c r="X366" i="18"/>
  <c r="Y366" i="18"/>
  <c r="X358" i="18"/>
  <c r="Y358" i="18"/>
  <c r="X350" i="18"/>
  <c r="Y350" i="18"/>
  <c r="X342" i="18"/>
  <c r="Y342" i="18"/>
  <c r="X334" i="18"/>
  <c r="Y334" i="18"/>
  <c r="X326" i="18"/>
  <c r="Y326" i="18"/>
  <c r="X318" i="18"/>
  <c r="Y318" i="18"/>
  <c r="X310" i="18"/>
  <c r="Y310" i="18"/>
  <c r="X302" i="18"/>
  <c r="Y302" i="18"/>
  <c r="X294" i="18"/>
  <c r="Y294" i="18"/>
  <c r="X286" i="18"/>
  <c r="Y286" i="18"/>
  <c r="X278" i="18"/>
  <c r="Y278" i="18"/>
  <c r="X270" i="18"/>
  <c r="Y270" i="18"/>
  <c r="X228" i="18"/>
  <c r="Y228" i="18"/>
  <c r="X220" i="18"/>
  <c r="Y220" i="18"/>
  <c r="X208" i="18"/>
  <c r="Y208" i="18"/>
  <c r="X200" i="18"/>
  <c r="Y200" i="18"/>
  <c r="X192" i="18"/>
  <c r="Y192" i="18"/>
  <c r="X184" i="18"/>
  <c r="Y184" i="18"/>
  <c r="X169" i="18"/>
  <c r="Y169" i="18"/>
  <c r="X152" i="18"/>
  <c r="Y152" i="18"/>
  <c r="X144" i="18"/>
  <c r="Y144" i="18"/>
  <c r="X136" i="18"/>
  <c r="Y136" i="18"/>
  <c r="X128" i="18"/>
  <c r="Y128" i="18"/>
  <c r="X120" i="18"/>
  <c r="Y120" i="18"/>
  <c r="X112" i="18"/>
  <c r="Y112" i="18"/>
  <c r="X104" i="18"/>
  <c r="Y104" i="18"/>
  <c r="X96" i="18"/>
  <c r="Y96" i="18"/>
  <c r="X88" i="18"/>
  <c r="Y88" i="18"/>
  <c r="X80" i="18"/>
  <c r="Y80" i="18"/>
  <c r="X72" i="18"/>
  <c r="Y72" i="18"/>
  <c r="X64" i="18"/>
  <c r="Y64" i="18"/>
  <c r="X56" i="18"/>
  <c r="Y56" i="18"/>
  <c r="X48" i="18"/>
  <c r="Y48" i="18"/>
  <c r="X40" i="18"/>
  <c r="Y40" i="18"/>
  <c r="X32" i="18"/>
  <c r="Y32" i="18"/>
  <c r="X24" i="18"/>
  <c r="Y24" i="18"/>
  <c r="X16" i="18"/>
  <c r="Y16" i="18"/>
  <c r="X844" i="18"/>
  <c r="Y844" i="18"/>
  <c r="X1400" i="18"/>
  <c r="Y1400" i="18"/>
  <c r="X1390" i="18"/>
  <c r="Y1390" i="18"/>
  <c r="X1382" i="18"/>
  <c r="Y1382" i="18"/>
  <c r="X1374" i="18"/>
  <c r="Y1374" i="18"/>
  <c r="X1279" i="18"/>
  <c r="Y1279" i="18"/>
  <c r="X1271" i="18"/>
  <c r="Y1271" i="18"/>
  <c r="X1263" i="18"/>
  <c r="Y1263" i="18"/>
  <c r="X1255" i="18"/>
  <c r="Y1255" i="18"/>
  <c r="X1246" i="18"/>
  <c r="Y1246" i="18"/>
  <c r="X1238" i="18"/>
  <c r="Y1238" i="18"/>
  <c r="X1230" i="18"/>
  <c r="Y1230" i="18"/>
  <c r="X1222" i="18"/>
  <c r="Y1222" i="18"/>
  <c r="X1214" i="18"/>
  <c r="Y1214" i="18"/>
  <c r="X1206" i="18"/>
  <c r="Y1206" i="18"/>
  <c r="X1198" i="18"/>
  <c r="Y1198" i="18"/>
  <c r="X1141" i="18"/>
  <c r="Y1141" i="18"/>
  <c r="X1133" i="18"/>
  <c r="Y1133" i="18"/>
  <c r="X1125" i="18"/>
  <c r="Y1125" i="18"/>
  <c r="X1117" i="18"/>
  <c r="Y1117" i="18"/>
  <c r="X1109" i="18"/>
  <c r="Y1109" i="18"/>
  <c r="X1101" i="18"/>
  <c r="Y1101" i="18"/>
  <c r="X1093" i="18"/>
  <c r="Y1093" i="18"/>
  <c r="X1085" i="18"/>
  <c r="Y1085" i="18"/>
  <c r="X1077" i="18"/>
  <c r="Y1077" i="18"/>
  <c r="X1069" i="18"/>
  <c r="Y1069" i="18"/>
  <c r="X1061" i="18"/>
  <c r="Y1061" i="18"/>
  <c r="X1053" i="18"/>
  <c r="Y1053" i="18"/>
  <c r="X1045" i="18"/>
  <c r="Y1045" i="18"/>
  <c r="X1037" i="18"/>
  <c r="Y1037" i="18"/>
  <c r="X1029" i="18"/>
  <c r="Y1029" i="18"/>
  <c r="X1021" i="18"/>
  <c r="Y1021" i="18"/>
  <c r="X1013" i="18"/>
  <c r="Y1013" i="18"/>
  <c r="X1005" i="18"/>
  <c r="Y1005" i="18"/>
  <c r="X997" i="18"/>
  <c r="Y997" i="18"/>
  <c r="X989" i="18"/>
  <c r="Y989" i="18"/>
  <c r="X981" i="18"/>
  <c r="Y981" i="18"/>
  <c r="X973" i="18"/>
  <c r="Y973" i="18"/>
  <c r="X964" i="18"/>
  <c r="Y964" i="18"/>
  <c r="X928" i="18"/>
  <c r="Y928" i="18"/>
  <c r="X920" i="18"/>
  <c r="Y920" i="18"/>
  <c r="X858" i="18"/>
  <c r="Y858" i="18"/>
  <c r="X850" i="18"/>
  <c r="Y850" i="18"/>
  <c r="X842" i="18"/>
  <c r="Y842" i="18"/>
  <c r="X834" i="18"/>
  <c r="Y834" i="18"/>
  <c r="X826" i="18"/>
  <c r="Y826" i="18"/>
  <c r="X818" i="18"/>
  <c r="Y818" i="18"/>
  <c r="X810" i="18"/>
  <c r="Y810" i="18"/>
  <c r="X802" i="18"/>
  <c r="Y802" i="18"/>
  <c r="X794" i="18"/>
  <c r="Y794" i="18"/>
  <c r="X784" i="18"/>
  <c r="Y784" i="18"/>
  <c r="X776" i="18"/>
  <c r="Y776" i="18"/>
  <c r="X768" i="18"/>
  <c r="Y768" i="18"/>
  <c r="X756" i="18"/>
  <c r="Y756" i="18"/>
  <c r="X747" i="18"/>
  <c r="Y747" i="18"/>
  <c r="X739" i="18"/>
  <c r="Y739" i="18"/>
  <c r="X731" i="18"/>
  <c r="Y731" i="18"/>
  <c r="X723" i="18"/>
  <c r="Y723" i="18"/>
  <c r="X715" i="18"/>
  <c r="Y715" i="18"/>
  <c r="X677" i="18"/>
  <c r="Y677" i="18"/>
  <c r="X669" i="18"/>
  <c r="Y669" i="18"/>
  <c r="X661" i="18"/>
  <c r="Y661" i="18"/>
  <c r="X653" i="18"/>
  <c r="Y653" i="18"/>
  <c r="X645" i="18"/>
  <c r="Y645" i="18"/>
  <c r="X619" i="18"/>
  <c r="Y619" i="18"/>
  <c r="X611" i="18"/>
  <c r="Y611" i="18"/>
  <c r="X603" i="18"/>
  <c r="Y603" i="18"/>
  <c r="X595" i="18"/>
  <c r="Y595" i="18"/>
  <c r="X568" i="18"/>
  <c r="Y568" i="18"/>
  <c r="X560" i="18"/>
  <c r="Y560" i="18"/>
  <c r="X552" i="18"/>
  <c r="Y552" i="18"/>
  <c r="X463" i="18"/>
  <c r="Y463" i="18"/>
  <c r="X454" i="18"/>
  <c r="Y454" i="18"/>
  <c r="X446" i="18"/>
  <c r="Y446" i="18"/>
  <c r="X438" i="18"/>
  <c r="Y438" i="18"/>
  <c r="X430" i="18"/>
  <c r="Y430" i="18"/>
  <c r="X421" i="18"/>
  <c r="Y421" i="18"/>
  <c r="X413" i="18"/>
  <c r="Y413" i="18"/>
  <c r="X389" i="18"/>
  <c r="Y389" i="18"/>
  <c r="X381" i="18"/>
  <c r="Y381" i="18"/>
  <c r="X373" i="18"/>
  <c r="Y373" i="18"/>
  <c r="X365" i="18"/>
  <c r="Y365" i="18"/>
  <c r="X357" i="18"/>
  <c r="Y357" i="18"/>
  <c r="X349" i="18"/>
  <c r="Y349" i="18"/>
  <c r="X341" i="18"/>
  <c r="Y341" i="18"/>
  <c r="X333" i="18"/>
  <c r="Y333" i="18"/>
  <c r="X325" i="18"/>
  <c r="Y325" i="18"/>
  <c r="X317" i="18"/>
  <c r="Y317" i="18"/>
  <c r="X309" i="18"/>
  <c r="Y309" i="18"/>
  <c r="X301" i="18"/>
  <c r="Y301" i="18"/>
  <c r="X293" i="18"/>
  <c r="Y293" i="18"/>
  <c r="X285" i="18"/>
  <c r="Y285" i="18"/>
  <c r="X277" i="18"/>
  <c r="Y277" i="18"/>
  <c r="X269" i="18"/>
  <c r="Y269" i="18"/>
  <c r="X227" i="18"/>
  <c r="Y227" i="18"/>
  <c r="X215" i="18"/>
  <c r="Y215" i="18"/>
  <c r="X207" i="18"/>
  <c r="Y207" i="18"/>
  <c r="X199" i="18"/>
  <c r="Y199" i="18"/>
  <c r="X191" i="18"/>
  <c r="Y191" i="18"/>
  <c r="X183" i="18"/>
  <c r="Y183" i="18"/>
  <c r="X168" i="18"/>
  <c r="Y168" i="18"/>
  <c r="X151" i="18"/>
  <c r="Y151" i="18"/>
  <c r="X143" i="18"/>
  <c r="Y143" i="18"/>
  <c r="X135" i="18"/>
  <c r="Y135" i="18"/>
  <c r="X127" i="18"/>
  <c r="Y127" i="18"/>
  <c r="X119" i="18"/>
  <c r="Y119" i="18"/>
  <c r="X111" i="18"/>
  <c r="Y111" i="18"/>
  <c r="X103" i="18"/>
  <c r="Y103" i="18"/>
  <c r="X95" i="18"/>
  <c r="Y95" i="18"/>
  <c r="X87" i="18"/>
  <c r="Y87" i="18"/>
  <c r="X79" i="18"/>
  <c r="Y79" i="18"/>
  <c r="X71" i="18"/>
  <c r="Y71" i="18"/>
  <c r="X63" i="18"/>
  <c r="Y63" i="18"/>
  <c r="X55" i="18"/>
  <c r="Y55" i="18"/>
  <c r="X47" i="18"/>
  <c r="Y47" i="18"/>
  <c r="X39" i="18"/>
  <c r="Y39" i="18"/>
  <c r="X31" i="18"/>
  <c r="Y31" i="18"/>
  <c r="X23" i="18"/>
  <c r="Y23" i="18"/>
  <c r="X15" i="18"/>
  <c r="Y15" i="18"/>
  <c r="X1023" i="18"/>
  <c r="Y1023" i="18"/>
  <c r="X1399" i="18"/>
  <c r="Y1399" i="18"/>
  <c r="X1389" i="18"/>
  <c r="Y1389" i="18"/>
  <c r="X1381" i="18"/>
  <c r="Y1381" i="18"/>
  <c r="X1287" i="18"/>
  <c r="Y1287" i="18"/>
  <c r="X1278" i="18"/>
  <c r="Y1278" i="18"/>
  <c r="X1270" i="18"/>
  <c r="Y1270" i="18"/>
  <c r="X1262" i="18"/>
  <c r="Y1262" i="18"/>
  <c r="X1254" i="18"/>
  <c r="Y1254" i="18"/>
  <c r="X1245" i="18"/>
  <c r="Y1245" i="18"/>
  <c r="X1237" i="18"/>
  <c r="Y1237" i="18"/>
  <c r="X1229" i="18"/>
  <c r="Y1229" i="18"/>
  <c r="X1221" i="18"/>
  <c r="Y1221" i="18"/>
  <c r="X1213" i="18"/>
  <c r="Y1213" i="18"/>
  <c r="X1205" i="18"/>
  <c r="Y1205" i="18"/>
  <c r="X1197" i="18"/>
  <c r="Y1197" i="18"/>
  <c r="X1140" i="18"/>
  <c r="Y1140" i="18"/>
  <c r="X1132" i="18"/>
  <c r="Y1132" i="18"/>
  <c r="X1124" i="18"/>
  <c r="Y1124" i="18"/>
  <c r="X1116" i="18"/>
  <c r="Y1116" i="18"/>
  <c r="X1108" i="18"/>
  <c r="Y1108" i="18"/>
  <c r="X1100" i="18"/>
  <c r="Y1100" i="18"/>
  <c r="X1092" i="18"/>
  <c r="Y1092" i="18"/>
  <c r="X1084" i="18"/>
  <c r="Y1084" i="18"/>
  <c r="X1076" i="18"/>
  <c r="Y1076" i="18"/>
  <c r="X1068" i="18"/>
  <c r="Y1068" i="18"/>
  <c r="X1060" i="18"/>
  <c r="Y1060" i="18"/>
  <c r="X1052" i="18"/>
  <c r="Y1052" i="18"/>
  <c r="X1044" i="18"/>
  <c r="Y1044" i="18"/>
  <c r="X1036" i="18"/>
  <c r="Y1036" i="18"/>
  <c r="X1028" i="18"/>
  <c r="Y1028" i="18"/>
  <c r="X1020" i="18"/>
  <c r="Y1020" i="18"/>
  <c r="X1012" i="18"/>
  <c r="Y1012" i="18"/>
  <c r="X1004" i="18"/>
  <c r="Y1004" i="18"/>
  <c r="X996" i="18"/>
  <c r="Y996" i="18"/>
  <c r="X988" i="18"/>
  <c r="Y988" i="18"/>
  <c r="X980" i="18"/>
  <c r="Y980" i="18"/>
  <c r="X972" i="18"/>
  <c r="Y972" i="18"/>
  <c r="X963" i="18"/>
  <c r="Y963" i="18"/>
  <c r="X927" i="18"/>
  <c r="Y927" i="18"/>
  <c r="X919" i="18"/>
  <c r="Y919" i="18"/>
  <c r="X857" i="18"/>
  <c r="Y857" i="18"/>
  <c r="X849" i="18"/>
  <c r="Y849" i="18"/>
  <c r="X841" i="18"/>
  <c r="Y841" i="18"/>
  <c r="X833" i="18"/>
  <c r="Y833" i="18"/>
  <c r="X825" i="18"/>
  <c r="Y825" i="18"/>
  <c r="X817" i="18"/>
  <c r="Y817" i="18"/>
  <c r="X809" i="18"/>
  <c r="Y809" i="18"/>
  <c r="X801" i="18"/>
  <c r="Y801" i="18"/>
  <c r="X793" i="18"/>
  <c r="Y793" i="18"/>
  <c r="X783" i="18"/>
  <c r="Y783" i="18"/>
  <c r="X775" i="18"/>
  <c r="Y775" i="18"/>
  <c r="X767" i="18"/>
  <c r="Y767" i="18"/>
  <c r="X754" i="18"/>
  <c r="Y754" i="18"/>
  <c r="X746" i="18"/>
  <c r="Y746" i="18"/>
  <c r="X738" i="18"/>
  <c r="Y738" i="18"/>
  <c r="X730" i="18"/>
  <c r="Y730" i="18"/>
  <c r="X722" i="18"/>
  <c r="Y722" i="18"/>
  <c r="X710" i="18"/>
  <c r="Y710" i="18"/>
  <c r="X676" i="18"/>
  <c r="Y676" i="18"/>
  <c r="X668" i="18"/>
  <c r="Y668" i="18"/>
  <c r="X660" i="18"/>
  <c r="Y660" i="18"/>
  <c r="X652" i="18"/>
  <c r="Y652" i="18"/>
  <c r="X644" i="18"/>
  <c r="Y644" i="18"/>
  <c r="X618" i="18"/>
  <c r="Y618" i="18"/>
  <c r="X610" i="18"/>
  <c r="Y610" i="18"/>
  <c r="X602" i="18"/>
  <c r="Y602" i="18"/>
  <c r="X594" i="18"/>
  <c r="Y594" i="18"/>
  <c r="X567" i="18"/>
  <c r="Y567" i="18"/>
  <c r="X559" i="18"/>
  <c r="Y559" i="18"/>
  <c r="X551" i="18"/>
  <c r="Y551" i="18"/>
  <c r="X462" i="18"/>
  <c r="Y462" i="18"/>
  <c r="X453" i="18"/>
  <c r="Y453" i="18"/>
  <c r="X445" i="18"/>
  <c r="Y445" i="18"/>
  <c r="X437" i="18"/>
  <c r="Y437" i="18"/>
  <c r="X429" i="18"/>
  <c r="Y429" i="18"/>
  <c r="X420" i="18"/>
  <c r="Y420" i="18"/>
  <c r="X412" i="18"/>
  <c r="Y412" i="18"/>
  <c r="X388" i="18"/>
  <c r="Y388" i="18"/>
  <c r="X380" i="18"/>
  <c r="Y380" i="18"/>
  <c r="X372" i="18"/>
  <c r="Y372" i="18"/>
  <c r="X364" i="18"/>
  <c r="Y364" i="18"/>
  <c r="X356" i="18"/>
  <c r="Y356" i="18"/>
  <c r="X348" i="18"/>
  <c r="Y348" i="18"/>
  <c r="X340" i="18"/>
  <c r="Y340" i="18"/>
  <c r="X332" i="18"/>
  <c r="Y332" i="18"/>
  <c r="X324" i="18"/>
  <c r="Y324" i="18"/>
  <c r="X316" i="18"/>
  <c r="Y316" i="18"/>
  <c r="X308" i="18"/>
  <c r="Y308" i="18"/>
  <c r="X300" i="18"/>
  <c r="Y300" i="18"/>
  <c r="X292" i="18"/>
  <c r="Y292" i="18"/>
  <c r="X284" i="18"/>
  <c r="Y284" i="18"/>
  <c r="X276" i="18"/>
  <c r="Y276" i="18"/>
  <c r="X268" i="18"/>
  <c r="Y268" i="18"/>
  <c r="X226" i="18"/>
  <c r="Y226" i="18"/>
  <c r="X214" i="18"/>
  <c r="Y214" i="18"/>
  <c r="X206" i="18"/>
  <c r="Y206" i="18"/>
  <c r="X198" i="18"/>
  <c r="Y198" i="18"/>
  <c r="X190" i="18"/>
  <c r="Y190" i="18"/>
  <c r="X182" i="18"/>
  <c r="Y182" i="18"/>
  <c r="X158" i="18"/>
  <c r="Y158" i="18"/>
  <c r="X150" i="18"/>
  <c r="Y150" i="18"/>
  <c r="X142" i="18"/>
  <c r="Y142" i="18"/>
  <c r="X134" i="18"/>
  <c r="Y134" i="18"/>
  <c r="X126" i="18"/>
  <c r="Y126" i="18"/>
  <c r="X118" i="18"/>
  <c r="Y118" i="18"/>
  <c r="X110" i="18"/>
  <c r="Y110" i="18"/>
  <c r="X102" i="18"/>
  <c r="Y102" i="18"/>
  <c r="X94" i="18"/>
  <c r="Y94" i="18"/>
  <c r="X86" i="18"/>
  <c r="Y86" i="18"/>
  <c r="X78" i="18"/>
  <c r="Y78" i="18"/>
  <c r="X70" i="18"/>
  <c r="Y70" i="18"/>
  <c r="X62" i="18"/>
  <c r="Y62" i="18"/>
  <c r="X54" i="18"/>
  <c r="Y54" i="18"/>
  <c r="X46" i="18"/>
  <c r="Y46" i="18"/>
  <c r="X38" i="18"/>
  <c r="Y38" i="18"/>
  <c r="X30" i="18"/>
  <c r="Y30" i="18"/>
  <c r="X22" i="18"/>
  <c r="Y22" i="18"/>
  <c r="X14" i="18"/>
  <c r="Y14" i="18"/>
  <c r="X1392" i="18"/>
  <c r="Y1392" i="18"/>
  <c r="X1281" i="18"/>
  <c r="Y1281" i="18"/>
  <c r="X1232" i="18"/>
  <c r="Y1232" i="18"/>
  <c r="X820" i="18"/>
  <c r="Y820" i="18"/>
  <c r="X1398" i="18"/>
  <c r="Y1398" i="18"/>
  <c r="X1388" i="18"/>
  <c r="Y1388" i="18"/>
  <c r="X1380" i="18"/>
  <c r="Y1380" i="18"/>
  <c r="X1286" i="18"/>
  <c r="Y1286" i="18"/>
  <c r="X1277" i="18"/>
  <c r="Y1277" i="18"/>
  <c r="X1269" i="18"/>
  <c r="Y1269" i="18"/>
  <c r="X1261" i="18"/>
  <c r="Y1261" i="18"/>
  <c r="X1253" i="18"/>
  <c r="Y1253" i="18"/>
  <c r="X1244" i="18"/>
  <c r="Y1244" i="18"/>
  <c r="X1236" i="18"/>
  <c r="Y1236" i="18"/>
  <c r="X1228" i="18"/>
  <c r="Y1228" i="18"/>
  <c r="X1220" i="18"/>
  <c r="Y1220" i="18"/>
  <c r="X1212" i="18"/>
  <c r="Y1212" i="18"/>
  <c r="X1204" i="18"/>
  <c r="Y1204" i="18"/>
  <c r="X1196" i="18"/>
  <c r="Y1196" i="18"/>
  <c r="X1139" i="18"/>
  <c r="Y1139" i="18"/>
  <c r="X1131" i="18"/>
  <c r="Y1131" i="18"/>
  <c r="X1123" i="18"/>
  <c r="Y1123" i="18"/>
  <c r="X1115" i="18"/>
  <c r="Y1115" i="18"/>
  <c r="X1107" i="18"/>
  <c r="Y1107" i="18"/>
  <c r="X1099" i="18"/>
  <c r="Y1099" i="18"/>
  <c r="X1091" i="18"/>
  <c r="Y1091" i="18"/>
  <c r="X1083" i="18"/>
  <c r="Y1083" i="18"/>
  <c r="X1075" i="18"/>
  <c r="Y1075" i="18"/>
  <c r="X1067" i="18"/>
  <c r="Y1067" i="18"/>
  <c r="X1059" i="18"/>
  <c r="Y1059" i="18"/>
  <c r="X1051" i="18"/>
  <c r="Y1051" i="18"/>
  <c r="X1043" i="18"/>
  <c r="Y1043" i="18"/>
  <c r="X1035" i="18"/>
  <c r="Y1035" i="18"/>
  <c r="X1027" i="18"/>
  <c r="Y1027" i="18"/>
  <c r="X1019" i="18"/>
  <c r="Y1019" i="18"/>
  <c r="X1011" i="18"/>
  <c r="Y1011" i="18"/>
  <c r="X1003" i="18"/>
  <c r="Y1003" i="18"/>
  <c r="X995" i="18"/>
  <c r="Y995" i="18"/>
  <c r="X987" i="18"/>
  <c r="Y987" i="18"/>
  <c r="X979" i="18"/>
  <c r="Y979" i="18"/>
  <c r="X971" i="18"/>
  <c r="Y971" i="18"/>
  <c r="X950" i="18"/>
  <c r="Y950" i="18"/>
  <c r="X926" i="18"/>
  <c r="Y926" i="18"/>
  <c r="X918" i="18"/>
  <c r="Y918" i="18"/>
  <c r="X856" i="18"/>
  <c r="Y856" i="18"/>
  <c r="X848" i="18"/>
  <c r="Y848" i="18"/>
  <c r="X840" i="18"/>
  <c r="Y840" i="18"/>
  <c r="X832" i="18"/>
  <c r="Y832" i="18"/>
  <c r="X824" i="18"/>
  <c r="Y824" i="18"/>
  <c r="X816" i="18"/>
  <c r="Y816" i="18"/>
  <c r="X808" i="18"/>
  <c r="Y808" i="18"/>
  <c r="X800" i="18"/>
  <c r="Y800" i="18"/>
  <c r="X792" i="18"/>
  <c r="Y792" i="18"/>
  <c r="X782" i="18"/>
  <c r="Y782" i="18"/>
  <c r="X774" i="18"/>
  <c r="Y774" i="18"/>
  <c r="X766" i="18"/>
  <c r="Y766" i="18"/>
  <c r="X753" i="18"/>
  <c r="Y753" i="18"/>
  <c r="X745" i="18"/>
  <c r="Y745" i="18"/>
  <c r="X737" i="18"/>
  <c r="Y737" i="18"/>
  <c r="X729" i="18"/>
  <c r="Y729" i="18"/>
  <c r="X721" i="18"/>
  <c r="Y721" i="18"/>
  <c r="X683" i="18"/>
  <c r="Y683" i="18"/>
  <c r="X675" i="18"/>
  <c r="Y675" i="18"/>
  <c r="X667" i="18"/>
  <c r="Y667" i="18"/>
  <c r="X659" i="18"/>
  <c r="Y659" i="18"/>
  <c r="X651" i="18"/>
  <c r="Y651" i="18"/>
  <c r="X638" i="18"/>
  <c r="Y638" i="18"/>
  <c r="X617" i="18"/>
  <c r="Y617" i="18"/>
  <c r="X609" i="18"/>
  <c r="Y609" i="18"/>
  <c r="X601" i="18"/>
  <c r="Y601" i="18"/>
  <c r="X590" i="18"/>
  <c r="Y590" i="18"/>
  <c r="X566" i="18"/>
  <c r="Y566" i="18"/>
  <c r="X558" i="18"/>
  <c r="Y558" i="18"/>
  <c r="X469" i="18"/>
  <c r="Y469" i="18"/>
  <c r="X461" i="18"/>
  <c r="Y461" i="18"/>
  <c r="X452" i="18"/>
  <c r="Y452" i="18"/>
  <c r="X444" i="18"/>
  <c r="Y444" i="18"/>
  <c r="X436" i="18"/>
  <c r="Y436" i="18"/>
  <c r="X427" i="18"/>
  <c r="Y427" i="18"/>
  <c r="X419" i="18"/>
  <c r="Y419" i="18"/>
  <c r="X411" i="18"/>
  <c r="Y411" i="18"/>
  <c r="X387" i="18"/>
  <c r="Y387" i="18"/>
  <c r="X379" i="18"/>
  <c r="Y379" i="18"/>
  <c r="X371" i="18"/>
  <c r="Y371" i="18"/>
  <c r="X363" i="18"/>
  <c r="Y363" i="18"/>
  <c r="X355" i="18"/>
  <c r="Y355" i="18"/>
  <c r="X347" i="18"/>
  <c r="Y347" i="18"/>
  <c r="X339" i="18"/>
  <c r="Y339" i="18"/>
  <c r="X331" i="18"/>
  <c r="Y331" i="18"/>
  <c r="X323" i="18"/>
  <c r="Y323" i="18"/>
  <c r="X315" i="18"/>
  <c r="Y315" i="18"/>
  <c r="X307" i="18"/>
  <c r="Y307" i="18"/>
  <c r="X299" i="18"/>
  <c r="Y299" i="18"/>
  <c r="X291" i="18"/>
  <c r="Y291" i="18"/>
  <c r="X283" i="18"/>
  <c r="Y283" i="18"/>
  <c r="X275" i="18"/>
  <c r="Y275" i="18"/>
  <c r="X267" i="18"/>
  <c r="Y267" i="18"/>
  <c r="X225" i="18"/>
  <c r="Y225" i="18"/>
  <c r="X213" i="18"/>
  <c r="Y213" i="18"/>
  <c r="X205" i="18"/>
  <c r="Y205" i="18"/>
  <c r="X197" i="18"/>
  <c r="Y197" i="18"/>
  <c r="X189" i="18"/>
  <c r="Y189" i="18"/>
  <c r="X181" i="18"/>
  <c r="Y181" i="18"/>
  <c r="X157" i="18"/>
  <c r="Y157" i="18"/>
  <c r="X149" i="18"/>
  <c r="Y149" i="18"/>
  <c r="X141" i="18"/>
  <c r="Y141" i="18"/>
  <c r="X133" i="18"/>
  <c r="Y133" i="18"/>
  <c r="X125" i="18"/>
  <c r="Y125" i="18"/>
  <c r="X117" i="18"/>
  <c r="Y117" i="18"/>
  <c r="X109" i="18"/>
  <c r="Y109" i="18"/>
  <c r="X101" i="18"/>
  <c r="Y101" i="18"/>
  <c r="X93" i="18"/>
  <c r="Y93" i="18"/>
  <c r="X85" i="18"/>
  <c r="Y85" i="18"/>
  <c r="X77" i="18"/>
  <c r="Y77" i="18"/>
  <c r="X69" i="18"/>
  <c r="Y69" i="18"/>
  <c r="X61" i="18"/>
  <c r="Y61" i="18"/>
  <c r="X53" i="18"/>
  <c r="Y53" i="18"/>
  <c r="X45" i="18"/>
  <c r="Y45" i="18"/>
  <c r="X37" i="18"/>
  <c r="Y37" i="18"/>
  <c r="X29" i="18"/>
  <c r="Y29" i="18"/>
  <c r="X21" i="18"/>
  <c r="Y21" i="18"/>
  <c r="X13" i="18"/>
  <c r="Y13" i="18"/>
  <c r="X1376" i="18"/>
  <c r="Y1376" i="18"/>
  <c r="X1257" i="18"/>
  <c r="Y1257" i="18"/>
  <c r="X1216" i="18"/>
  <c r="Y1216" i="18"/>
  <c r="X828" i="18"/>
  <c r="Y828" i="18"/>
  <c r="X1395" i="18"/>
  <c r="Y1395" i="18"/>
  <c r="X1387" i="18"/>
  <c r="Y1387" i="18"/>
  <c r="X1379" i="18"/>
  <c r="Y1379" i="18"/>
  <c r="X1285" i="18"/>
  <c r="Y1285" i="18"/>
  <c r="X1276" i="18"/>
  <c r="Y1276" i="18"/>
  <c r="X1268" i="18"/>
  <c r="Y1268" i="18"/>
  <c r="X1260" i="18"/>
  <c r="Y1260" i="18"/>
  <c r="X1252" i="18"/>
  <c r="Y1252" i="18"/>
  <c r="X1243" i="18"/>
  <c r="Y1243" i="18"/>
  <c r="X1235" i="18"/>
  <c r="Y1235" i="18"/>
  <c r="X1227" i="18"/>
  <c r="Y1227" i="18"/>
  <c r="X1219" i="18"/>
  <c r="Y1219" i="18"/>
  <c r="X1211" i="18"/>
  <c r="Y1211" i="18"/>
  <c r="X1203" i="18"/>
  <c r="Y1203" i="18"/>
  <c r="X1146" i="18"/>
  <c r="Y1146" i="18"/>
  <c r="X1138" i="18"/>
  <c r="Y1138" i="18"/>
  <c r="X1130" i="18"/>
  <c r="Y1130" i="18"/>
  <c r="X1122" i="18"/>
  <c r="Y1122" i="18"/>
  <c r="X1114" i="18"/>
  <c r="Y1114" i="18"/>
  <c r="X1106" i="18"/>
  <c r="Y1106" i="18"/>
  <c r="X1098" i="18"/>
  <c r="Y1098" i="18"/>
  <c r="X1090" i="18"/>
  <c r="Y1090" i="18"/>
  <c r="X1082" i="18"/>
  <c r="Y1082" i="18"/>
  <c r="X1074" i="18"/>
  <c r="Y1074" i="18"/>
  <c r="X1066" i="18"/>
  <c r="Y1066" i="18"/>
  <c r="X1058" i="18"/>
  <c r="Y1058" i="18"/>
  <c r="X1050" i="18"/>
  <c r="Y1050" i="18"/>
  <c r="X1042" i="18"/>
  <c r="Y1042" i="18"/>
  <c r="X1034" i="18"/>
  <c r="Y1034" i="18"/>
  <c r="X1026" i="18"/>
  <c r="Y1026" i="18"/>
  <c r="X1018" i="18"/>
  <c r="Y1018" i="18"/>
  <c r="X1010" i="18"/>
  <c r="Y1010" i="18"/>
  <c r="X1002" i="18"/>
  <c r="Y1002" i="18"/>
  <c r="X994" i="18"/>
  <c r="Y994" i="18"/>
  <c r="X986" i="18"/>
  <c r="Y986" i="18"/>
  <c r="X978" i="18"/>
  <c r="Y978" i="18"/>
  <c r="X969" i="18"/>
  <c r="Y969" i="18"/>
  <c r="X933" i="18"/>
  <c r="Y933" i="18"/>
  <c r="X925" i="18"/>
  <c r="Y925" i="18"/>
  <c r="X917" i="18"/>
  <c r="Y917" i="18"/>
  <c r="X855" i="18"/>
  <c r="Y855" i="18"/>
  <c r="X847" i="18"/>
  <c r="Y847" i="18"/>
  <c r="X839" i="18"/>
  <c r="Y839" i="18"/>
  <c r="X831" i="18"/>
  <c r="Y831" i="18"/>
  <c r="X823" i="18"/>
  <c r="Y823" i="18"/>
  <c r="X815" i="18"/>
  <c r="Y815" i="18"/>
  <c r="X807" i="18"/>
  <c r="Y807" i="18"/>
  <c r="X799" i="18"/>
  <c r="Y799" i="18"/>
  <c r="X791" i="18"/>
  <c r="Y791" i="18"/>
  <c r="X781" i="18"/>
  <c r="Y781" i="18"/>
  <c r="X773" i="18"/>
  <c r="Y773" i="18"/>
  <c r="X765" i="18"/>
  <c r="Y765" i="18"/>
  <c r="X752" i="18"/>
  <c r="Y752" i="18"/>
  <c r="X744" i="18"/>
  <c r="Y744" i="18"/>
  <c r="X736" i="18"/>
  <c r="Y736" i="18"/>
  <c r="X728" i="18"/>
  <c r="Y728" i="18"/>
  <c r="X720" i="18"/>
  <c r="Y720" i="18"/>
  <c r="X682" i="18"/>
  <c r="Y682" i="18"/>
  <c r="X674" i="18"/>
  <c r="Y674" i="18"/>
  <c r="X666" i="18"/>
  <c r="Y666" i="18"/>
  <c r="X658" i="18"/>
  <c r="Y658" i="18"/>
  <c r="X650" i="18"/>
  <c r="Y650" i="18"/>
  <c r="X630" i="18"/>
  <c r="Y630" i="18"/>
  <c r="X616" i="18"/>
  <c r="Y616" i="18"/>
  <c r="X608" i="18"/>
  <c r="Y608" i="18"/>
  <c r="X600" i="18"/>
  <c r="Y600" i="18"/>
  <c r="X588" i="18"/>
  <c r="Y588" i="18"/>
  <c r="X565" i="18"/>
  <c r="Y565" i="18"/>
  <c r="X557" i="18"/>
  <c r="Y557" i="18"/>
  <c r="X468" i="18"/>
  <c r="Y468" i="18"/>
  <c r="X459" i="18"/>
  <c r="Y459" i="18"/>
  <c r="X451" i="18"/>
  <c r="Y451" i="18"/>
  <c r="X443" i="18"/>
  <c r="Y443" i="18"/>
  <c r="X435" i="18"/>
  <c r="Y435" i="18"/>
  <c r="X426" i="18"/>
  <c r="Y426" i="18"/>
  <c r="X418" i="18"/>
  <c r="Y418" i="18"/>
  <c r="X410" i="18"/>
  <c r="Y410" i="18"/>
  <c r="X386" i="18"/>
  <c r="Y386" i="18"/>
  <c r="X378" i="18"/>
  <c r="Y378" i="18"/>
  <c r="X370" i="18"/>
  <c r="Y370" i="18"/>
  <c r="X362" i="18"/>
  <c r="Y362" i="18"/>
  <c r="X354" i="18"/>
  <c r="Y354" i="18"/>
  <c r="X346" i="18"/>
  <c r="Y346" i="18"/>
  <c r="X338" i="18"/>
  <c r="Y338" i="18"/>
  <c r="X330" i="18"/>
  <c r="Y330" i="18"/>
  <c r="X322" i="18"/>
  <c r="Y322" i="18"/>
  <c r="X314" i="18"/>
  <c r="Y314" i="18"/>
  <c r="X306" i="18"/>
  <c r="Y306" i="18"/>
  <c r="X298" i="18"/>
  <c r="Y298" i="18"/>
  <c r="X290" i="18"/>
  <c r="Y290" i="18"/>
  <c r="X282" i="18"/>
  <c r="Y282" i="18"/>
  <c r="X274" i="18"/>
  <c r="Y274" i="18"/>
  <c r="X232" i="18"/>
  <c r="Y232" i="18"/>
  <c r="X224" i="18"/>
  <c r="Y224" i="18"/>
  <c r="X212" i="18"/>
  <c r="Y212" i="18"/>
  <c r="X204" i="18"/>
  <c r="Y204" i="18"/>
  <c r="X196" i="18"/>
  <c r="Y196" i="18"/>
  <c r="X188" i="18"/>
  <c r="Y188" i="18"/>
  <c r="X180" i="18"/>
  <c r="Y180" i="18"/>
  <c r="X156" i="18"/>
  <c r="Y156" i="18"/>
  <c r="X148" i="18"/>
  <c r="Y148" i="18"/>
  <c r="X140" i="18"/>
  <c r="Y140" i="18"/>
  <c r="X132" i="18"/>
  <c r="Y132" i="18"/>
  <c r="X124" i="18"/>
  <c r="Y124" i="18"/>
  <c r="X116" i="18"/>
  <c r="Y116" i="18"/>
  <c r="X108" i="18"/>
  <c r="Y108" i="18"/>
  <c r="X100" i="18"/>
  <c r="Y100" i="18"/>
  <c r="X92" i="18"/>
  <c r="Y92" i="18"/>
  <c r="X84" i="18"/>
  <c r="Y84" i="18"/>
  <c r="X76" i="18"/>
  <c r="Y76" i="18"/>
  <c r="X68" i="18"/>
  <c r="Y68" i="18"/>
  <c r="X60" i="18"/>
  <c r="Y60" i="18"/>
  <c r="X52" i="18"/>
  <c r="Y52" i="18"/>
  <c r="X44" i="18"/>
  <c r="Y44" i="18"/>
  <c r="X36" i="18"/>
  <c r="Y36" i="18"/>
  <c r="X28" i="18"/>
  <c r="Y28" i="18"/>
  <c r="X20" i="18"/>
  <c r="Y20" i="18"/>
  <c r="X12" i="18"/>
  <c r="Y12" i="18"/>
  <c r="X1394" i="18"/>
  <c r="Y1394" i="18"/>
  <c r="X1386" i="18"/>
  <c r="Y1386" i="18"/>
  <c r="X1378" i="18"/>
  <c r="Y1378" i="18"/>
  <c r="X1284" i="18"/>
  <c r="Y1284" i="18"/>
  <c r="X1275" i="18"/>
  <c r="Y1275" i="18"/>
  <c r="X1267" i="18"/>
  <c r="Y1267" i="18"/>
  <c r="X1259" i="18"/>
  <c r="Y1259" i="18"/>
  <c r="X1251" i="18"/>
  <c r="Y1251" i="18"/>
  <c r="X1242" i="18"/>
  <c r="Y1242" i="18"/>
  <c r="X1234" i="18"/>
  <c r="Y1234" i="18"/>
  <c r="X1226" i="18"/>
  <c r="Y1226" i="18"/>
  <c r="X1218" i="18"/>
  <c r="Y1218" i="18"/>
  <c r="X1210" i="18"/>
  <c r="Y1210" i="18"/>
  <c r="X1202" i="18"/>
  <c r="Y1202" i="18"/>
  <c r="X1145" i="18"/>
  <c r="Y1145" i="18"/>
  <c r="X1137" i="18"/>
  <c r="Y1137" i="18"/>
  <c r="X1129" i="18"/>
  <c r="Y1129" i="18"/>
  <c r="X1121" i="18"/>
  <c r="Y1121" i="18"/>
  <c r="X1113" i="18"/>
  <c r="Y1113" i="18"/>
  <c r="X1105" i="18"/>
  <c r="Y1105" i="18"/>
  <c r="X1097" i="18"/>
  <c r="Y1097" i="18"/>
  <c r="X1089" i="18"/>
  <c r="Y1089" i="18"/>
  <c r="X1081" i="18"/>
  <c r="Y1081" i="18"/>
  <c r="X1073" i="18"/>
  <c r="Y1073" i="18"/>
  <c r="X1065" i="18"/>
  <c r="Y1065" i="18"/>
  <c r="X1057" i="18"/>
  <c r="Y1057" i="18"/>
  <c r="X1049" i="18"/>
  <c r="Y1049" i="18"/>
  <c r="X1041" i="18"/>
  <c r="Y1041" i="18"/>
  <c r="X1033" i="18"/>
  <c r="Y1033" i="18"/>
  <c r="X1025" i="18"/>
  <c r="Y1025" i="18"/>
  <c r="X1017" i="18"/>
  <c r="Y1017" i="18"/>
  <c r="X1009" i="18"/>
  <c r="Y1009" i="18"/>
  <c r="X1001" i="18"/>
  <c r="Y1001" i="18"/>
  <c r="X993" i="18"/>
  <c r="Y993" i="18"/>
  <c r="X985" i="18"/>
  <c r="Y985" i="18"/>
  <c r="X977" i="18"/>
  <c r="Y977" i="18"/>
  <c r="X968" i="18"/>
  <c r="Y968" i="18"/>
  <c r="X932" i="18"/>
  <c r="Y932" i="18"/>
  <c r="X924" i="18"/>
  <c r="Y924" i="18"/>
  <c r="X916" i="18"/>
  <c r="Y916" i="18"/>
  <c r="X854" i="18"/>
  <c r="Y854" i="18"/>
  <c r="X846" i="18"/>
  <c r="Y846" i="18"/>
  <c r="X838" i="18"/>
  <c r="Y838" i="18"/>
  <c r="X830" i="18"/>
  <c r="Y830" i="18"/>
  <c r="X822" i="18"/>
  <c r="Y822" i="18"/>
  <c r="X814" i="18"/>
  <c r="Y814" i="18"/>
  <c r="X806" i="18"/>
  <c r="Y806" i="18"/>
  <c r="X798" i="18"/>
  <c r="Y798" i="18"/>
  <c r="X788" i="18"/>
  <c r="Y788" i="18"/>
  <c r="X780" i="18"/>
  <c r="Y780" i="18"/>
  <c r="X772" i="18"/>
  <c r="Y772" i="18"/>
  <c r="X764" i="18"/>
  <c r="Y764" i="18"/>
  <c r="X751" i="18"/>
  <c r="Y751" i="18"/>
  <c r="X743" i="18"/>
  <c r="Y743" i="18"/>
  <c r="X735" i="18"/>
  <c r="Y735" i="18"/>
  <c r="X727" i="18"/>
  <c r="Y727" i="18"/>
  <c r="X719" i="18"/>
  <c r="Y719" i="18"/>
  <c r="X681" i="18"/>
  <c r="Y681" i="18"/>
  <c r="X673" i="18"/>
  <c r="Y673" i="18"/>
  <c r="X665" i="18"/>
  <c r="Y665" i="18"/>
  <c r="X657" i="18"/>
  <c r="Y657" i="18"/>
  <c r="X649" i="18"/>
  <c r="Y649" i="18"/>
  <c r="X623" i="18"/>
  <c r="Y623" i="18"/>
  <c r="X615" i="18"/>
  <c r="Y615" i="18"/>
  <c r="X607" i="18"/>
  <c r="Y607" i="18"/>
  <c r="X599" i="18"/>
  <c r="Y599" i="18"/>
  <c r="X587" i="18"/>
  <c r="Y587" i="18"/>
  <c r="X564" i="18"/>
  <c r="Y564" i="18"/>
  <c r="X556" i="18"/>
  <c r="Y556" i="18"/>
  <c r="X467" i="18"/>
  <c r="Y467" i="18"/>
  <c r="X458" i="18"/>
  <c r="Y458" i="18"/>
  <c r="X450" i="18"/>
  <c r="Y450" i="18"/>
  <c r="X442" i="18"/>
  <c r="Y442" i="18"/>
  <c r="X434" i="18"/>
  <c r="Y434" i="18"/>
  <c r="X425" i="18"/>
  <c r="Y425" i="18"/>
  <c r="X417" i="18"/>
  <c r="Y417" i="18"/>
  <c r="X393" i="18"/>
  <c r="Y393" i="18"/>
  <c r="X385" i="18"/>
  <c r="Y385" i="18"/>
  <c r="X377" i="18"/>
  <c r="Y377" i="18"/>
  <c r="X369" i="18"/>
  <c r="Y369" i="18"/>
  <c r="X361" i="18"/>
  <c r="Y361" i="18"/>
  <c r="X353" i="18"/>
  <c r="Y353" i="18"/>
  <c r="X345" i="18"/>
  <c r="Y345" i="18"/>
  <c r="X337" i="18"/>
  <c r="Y337" i="18"/>
  <c r="X329" i="18"/>
  <c r="Y329" i="18"/>
  <c r="X321" i="18"/>
  <c r="Y321" i="18"/>
  <c r="X313" i="18"/>
  <c r="Y313" i="18"/>
  <c r="X305" i="18"/>
  <c r="Y305" i="18"/>
  <c r="X297" i="18"/>
  <c r="Y297" i="18"/>
  <c r="X289" i="18"/>
  <c r="Y289" i="18"/>
  <c r="X281" i="18"/>
  <c r="Y281" i="18"/>
  <c r="X273" i="18"/>
  <c r="Y273" i="18"/>
  <c r="X231" i="18"/>
  <c r="Y231" i="18"/>
  <c r="X223" i="18"/>
  <c r="Y223" i="18"/>
  <c r="X211" i="18"/>
  <c r="Y211" i="18"/>
  <c r="X203" i="18"/>
  <c r="Y203" i="18"/>
  <c r="X195" i="18"/>
  <c r="Y195" i="18"/>
  <c r="X187" i="18"/>
  <c r="Y187" i="18"/>
  <c r="X179" i="18"/>
  <c r="Y179" i="18"/>
  <c r="X155" i="18"/>
  <c r="Y155" i="18"/>
  <c r="X147" i="18"/>
  <c r="Y147" i="18"/>
  <c r="X139" i="18"/>
  <c r="Y139" i="18"/>
  <c r="X131" i="18"/>
  <c r="Y131" i="18"/>
  <c r="X123" i="18"/>
  <c r="Y123" i="18"/>
  <c r="X115" i="18"/>
  <c r="Y115" i="18"/>
  <c r="X107" i="18"/>
  <c r="Y107" i="18"/>
  <c r="X99" i="18"/>
  <c r="Y99" i="18"/>
  <c r="X91" i="18"/>
  <c r="Y91" i="18"/>
  <c r="X83" i="18"/>
  <c r="Y83" i="18"/>
  <c r="X75" i="18"/>
  <c r="Y75" i="18"/>
  <c r="X67" i="18"/>
  <c r="Y67" i="18"/>
  <c r="X59" i="18"/>
  <c r="Y59" i="18"/>
  <c r="X51" i="18"/>
  <c r="Y51" i="18"/>
  <c r="X43" i="18"/>
  <c r="Y43" i="18"/>
  <c r="X35" i="18"/>
  <c r="Y35" i="18"/>
  <c r="X27" i="18"/>
  <c r="Y27" i="18"/>
  <c r="X19" i="18"/>
  <c r="Y19" i="18"/>
  <c r="X11" i="18"/>
  <c r="Y11" i="18"/>
  <c r="X9" i="18"/>
  <c r="Y9" i="18"/>
  <c r="X1403" i="18"/>
  <c r="Y1403" i="18"/>
  <c r="X1393" i="18"/>
  <c r="Y1393" i="18"/>
  <c r="X1385" i="18"/>
  <c r="Y1385" i="18"/>
  <c r="X1377" i="18"/>
  <c r="Y1377" i="18"/>
  <c r="X1283" i="18"/>
  <c r="Y1283" i="18"/>
  <c r="X1274" i="18"/>
  <c r="Y1274" i="18"/>
  <c r="X1266" i="18"/>
  <c r="Y1266" i="18"/>
  <c r="X1258" i="18"/>
  <c r="Y1258" i="18"/>
  <c r="X1249" i="18"/>
  <c r="Y1249" i="18"/>
  <c r="X1241" i="18"/>
  <c r="Y1241" i="18"/>
  <c r="X1233" i="18"/>
  <c r="Y1233" i="18"/>
  <c r="X1225" i="18"/>
  <c r="Y1225" i="18"/>
  <c r="X1217" i="18"/>
  <c r="Y1217" i="18"/>
  <c r="X1209" i="18"/>
  <c r="Y1209" i="18"/>
  <c r="X1201" i="18"/>
  <c r="Y1201" i="18"/>
  <c r="X1144" i="18"/>
  <c r="Y1144" i="18"/>
  <c r="X1136" i="18"/>
  <c r="Y1136" i="18"/>
  <c r="X1128" i="18"/>
  <c r="Y1128" i="18"/>
  <c r="X1120" i="18"/>
  <c r="Y1120" i="18"/>
  <c r="X1112" i="18"/>
  <c r="Y1112" i="18"/>
  <c r="X1104" i="18"/>
  <c r="Y1104" i="18"/>
  <c r="X1096" i="18"/>
  <c r="Y1096" i="18"/>
  <c r="X1088" i="18"/>
  <c r="Y1088" i="18"/>
  <c r="X1080" i="18"/>
  <c r="Y1080" i="18"/>
  <c r="X1072" i="18"/>
  <c r="Y1072" i="18"/>
  <c r="X1064" i="18"/>
  <c r="Y1064" i="18"/>
  <c r="X1056" i="18"/>
  <c r="Y1056" i="18"/>
  <c r="X1048" i="18"/>
  <c r="Y1048" i="18"/>
  <c r="X1040" i="18"/>
  <c r="Y1040" i="18"/>
  <c r="X1032" i="18"/>
  <c r="Y1032" i="18"/>
  <c r="X1024" i="18"/>
  <c r="Y1024" i="18"/>
  <c r="X1016" i="18"/>
  <c r="Y1016" i="18"/>
  <c r="X1008" i="18"/>
  <c r="Y1008" i="18"/>
  <c r="X1000" i="18"/>
  <c r="Y1000" i="18"/>
  <c r="X992" i="18"/>
  <c r="Y992" i="18"/>
  <c r="X984" i="18"/>
  <c r="Y984" i="18"/>
  <c r="X976" i="18"/>
  <c r="Y976" i="18"/>
  <c r="X967" i="18"/>
  <c r="Y967" i="18"/>
  <c r="X931" i="18"/>
  <c r="Y931" i="18"/>
  <c r="X923" i="18"/>
  <c r="Y923" i="18"/>
  <c r="X915" i="18"/>
  <c r="Y915" i="18"/>
  <c r="X853" i="18"/>
  <c r="Y853" i="18"/>
  <c r="X845" i="18"/>
  <c r="Y845" i="18"/>
  <c r="X837" i="18"/>
  <c r="Y837" i="18"/>
  <c r="X829" i="18"/>
  <c r="Y829" i="18"/>
  <c r="X821" i="18"/>
  <c r="Y821" i="18"/>
  <c r="X813" i="18"/>
  <c r="Y813" i="18"/>
  <c r="X805" i="18"/>
  <c r="Y805" i="18"/>
  <c r="X797" i="18"/>
  <c r="Y797" i="18"/>
  <c r="X787" i="18"/>
  <c r="Y787" i="18"/>
  <c r="X779" i="18"/>
  <c r="Y779" i="18"/>
  <c r="X771" i="18"/>
  <c r="Y771" i="18"/>
  <c r="X763" i="18"/>
  <c r="Y763" i="18"/>
  <c r="X750" i="18"/>
  <c r="Y750" i="18"/>
  <c r="X742" i="18"/>
  <c r="Y742" i="18"/>
  <c r="X734" i="18"/>
  <c r="Y734" i="18"/>
  <c r="X726" i="18"/>
  <c r="Y726" i="18"/>
  <c r="X718" i="18"/>
  <c r="Y718" i="18"/>
  <c r="X680" i="18"/>
  <c r="Y680" i="18"/>
  <c r="X672" i="18"/>
  <c r="Y672" i="18"/>
  <c r="X664" i="18"/>
  <c r="Y664" i="18"/>
  <c r="X656" i="18"/>
  <c r="Y656" i="18"/>
  <c r="X648" i="18"/>
  <c r="Y648" i="18"/>
  <c r="X622" i="18"/>
  <c r="Y622" i="18"/>
  <c r="X614" i="18"/>
  <c r="Y614" i="18"/>
  <c r="X606" i="18"/>
  <c r="Y606" i="18"/>
  <c r="X598" i="18"/>
  <c r="Y598" i="18"/>
  <c r="X586" i="18"/>
  <c r="Y586" i="18"/>
  <c r="X563" i="18"/>
  <c r="Y563" i="18"/>
  <c r="X555" i="18"/>
  <c r="Y555" i="18"/>
  <c r="X466" i="18"/>
  <c r="Y466" i="18"/>
  <c r="X457" i="18"/>
  <c r="Y457" i="18"/>
  <c r="X449" i="18"/>
  <c r="Y449" i="18"/>
  <c r="X441" i="18"/>
  <c r="Y441" i="18"/>
  <c r="X433" i="18"/>
  <c r="Y433" i="18"/>
  <c r="X424" i="18"/>
  <c r="Y424" i="18"/>
  <c r="X416" i="18"/>
  <c r="Y416" i="18"/>
  <c r="X392" i="18"/>
  <c r="Y392" i="18"/>
  <c r="X384" i="18"/>
  <c r="Y384" i="18"/>
  <c r="X376" i="18"/>
  <c r="Y376" i="18"/>
  <c r="X368" i="18"/>
  <c r="Y368" i="18"/>
  <c r="X360" i="18"/>
  <c r="Y360" i="18"/>
  <c r="X352" i="18"/>
  <c r="Y352" i="18"/>
  <c r="X344" i="18"/>
  <c r="Y344" i="18"/>
  <c r="X336" i="18"/>
  <c r="Y336" i="18"/>
  <c r="X328" i="18"/>
  <c r="Y328" i="18"/>
  <c r="X320" i="18"/>
  <c r="Y320" i="18"/>
  <c r="X312" i="18"/>
  <c r="Y312" i="18"/>
  <c r="X304" i="18"/>
  <c r="Y304" i="18"/>
  <c r="X296" i="18"/>
  <c r="Y296" i="18"/>
  <c r="X288" i="18"/>
  <c r="Y288" i="18"/>
  <c r="X280" i="18"/>
  <c r="Y280" i="18"/>
  <c r="X272" i="18"/>
  <c r="Y272" i="18"/>
  <c r="X230" i="18"/>
  <c r="Y230" i="18"/>
  <c r="X222" i="18"/>
  <c r="Y222" i="18"/>
  <c r="X210" i="18"/>
  <c r="Y210" i="18"/>
  <c r="X202" i="18"/>
  <c r="Y202" i="18"/>
  <c r="X194" i="18"/>
  <c r="Y194" i="18"/>
  <c r="X186" i="18"/>
  <c r="Y186" i="18"/>
  <c r="X178" i="18"/>
  <c r="Y178" i="18"/>
  <c r="X154" i="18"/>
  <c r="Y154" i="18"/>
  <c r="X146" i="18"/>
  <c r="Y146" i="18"/>
  <c r="X138" i="18"/>
  <c r="Y138" i="18"/>
  <c r="X130" i="18"/>
  <c r="Y130" i="18"/>
  <c r="X122" i="18"/>
  <c r="Y122" i="18"/>
  <c r="X114" i="18"/>
  <c r="Y114" i="18"/>
  <c r="X106" i="18"/>
  <c r="Y106" i="18"/>
  <c r="X98" i="18"/>
  <c r="Y98" i="18"/>
  <c r="X90" i="18"/>
  <c r="Y90" i="18"/>
  <c r="X82" i="18"/>
  <c r="Y82" i="18"/>
  <c r="X74" i="18"/>
  <c r="Y74" i="18"/>
  <c r="X66" i="18"/>
  <c r="Y66" i="18"/>
  <c r="X58" i="18"/>
  <c r="Y58" i="18"/>
  <c r="X50" i="18"/>
  <c r="Y50" i="18"/>
  <c r="X42" i="18"/>
  <c r="Y42" i="18"/>
  <c r="X34" i="18"/>
  <c r="Y34" i="18"/>
  <c r="X26" i="18"/>
  <c r="Y26" i="18"/>
  <c r="X18" i="18"/>
  <c r="Y18" i="18"/>
  <c r="X10" i="18"/>
  <c r="Y10" i="18"/>
  <c r="K1294" i="18"/>
  <c r="K1190" i="18"/>
  <c r="K518" i="18"/>
  <c r="K1325" i="18"/>
  <c r="K1157" i="18"/>
  <c r="K901" i="18"/>
  <c r="K581" i="18"/>
  <c r="K501" i="18"/>
  <c r="K1404" i="18"/>
  <c r="K1396" i="18"/>
  <c r="K1372" i="18"/>
  <c r="K1364" i="18"/>
  <c r="K1356" i="18"/>
  <c r="K1348" i="18"/>
  <c r="K1340" i="18"/>
  <c r="K1332" i="18"/>
  <c r="K1324" i="18"/>
  <c r="K1316" i="18"/>
  <c r="K1308" i="18"/>
  <c r="K1300" i="18"/>
  <c r="K1292" i="18"/>
  <c r="K1188" i="18"/>
  <c r="K1180" i="18"/>
  <c r="K1172" i="18"/>
  <c r="K1164" i="18"/>
  <c r="K1156" i="18"/>
  <c r="K1148" i="18"/>
  <c r="K956" i="18"/>
  <c r="K948" i="18"/>
  <c r="K940" i="18"/>
  <c r="K908" i="18"/>
  <c r="K900" i="18"/>
  <c r="K892" i="18"/>
  <c r="K884" i="18"/>
  <c r="K876" i="18"/>
  <c r="K868" i="18"/>
  <c r="K860" i="18"/>
  <c r="K708" i="18"/>
  <c r="K700" i="18"/>
  <c r="K692" i="18"/>
  <c r="K684" i="18"/>
  <c r="K636" i="18"/>
  <c r="K628" i="18"/>
  <c r="K580" i="18"/>
  <c r="K572" i="18"/>
  <c r="K548" i="18"/>
  <c r="K540" i="18"/>
  <c r="K532" i="18"/>
  <c r="K524" i="18"/>
  <c r="K516" i="18"/>
  <c r="K508" i="18"/>
  <c r="K500" i="18"/>
  <c r="K492" i="18"/>
  <c r="K484" i="18"/>
  <c r="K476" i="18"/>
  <c r="K460" i="18"/>
  <c r="K428" i="18"/>
  <c r="K404" i="18"/>
  <c r="K396" i="18"/>
  <c r="K260" i="18"/>
  <c r="K252" i="18"/>
  <c r="K244" i="18"/>
  <c r="K236" i="18"/>
  <c r="K172" i="18"/>
  <c r="K164" i="18"/>
  <c r="K1358" i="18"/>
  <c r="K1318" i="18"/>
  <c r="K1166" i="18"/>
  <c r="K934" i="18"/>
  <c r="K878" i="18"/>
  <c r="K574" i="18"/>
  <c r="K542" i="18"/>
  <c r="K494" i="18"/>
  <c r="K246" i="18"/>
  <c r="K166" i="18"/>
  <c r="K1397" i="18"/>
  <c r="K1365" i="18"/>
  <c r="K1333" i="18"/>
  <c r="K1165" i="18"/>
  <c r="K957" i="18"/>
  <c r="K877" i="18"/>
  <c r="K693" i="18"/>
  <c r="K573" i="18"/>
  <c r="K541" i="18"/>
  <c r="K509" i="18"/>
  <c r="K261" i="18"/>
  <c r="K1371" i="18"/>
  <c r="K1363" i="18"/>
  <c r="K1355" i="18"/>
  <c r="K1347" i="18"/>
  <c r="K1339" i="18"/>
  <c r="K1331" i="18"/>
  <c r="K1323" i="18"/>
  <c r="K1315" i="18"/>
  <c r="K1307" i="18"/>
  <c r="K1299" i="18"/>
  <c r="K1291" i="18"/>
  <c r="K1195" i="18"/>
  <c r="K1187" i="18"/>
  <c r="K1179" i="18"/>
  <c r="K1171" i="18"/>
  <c r="K1163" i="18"/>
  <c r="K1155" i="18"/>
  <c r="K1147" i="18"/>
  <c r="K955" i="18"/>
  <c r="K947" i="18"/>
  <c r="K939" i="18"/>
  <c r="K907" i="18"/>
  <c r="K899" i="18"/>
  <c r="K891" i="18"/>
  <c r="K883" i="18"/>
  <c r="K875" i="18"/>
  <c r="K867" i="18"/>
  <c r="K859" i="18"/>
  <c r="K755" i="18"/>
  <c r="K707" i="18"/>
  <c r="K699" i="18"/>
  <c r="K691" i="18"/>
  <c r="K643" i="18"/>
  <c r="K635" i="18"/>
  <c r="K627" i="18"/>
  <c r="K579" i="18"/>
  <c r="K571" i="18"/>
  <c r="K547" i="18"/>
  <c r="K539" i="18"/>
  <c r="K531" i="18"/>
  <c r="K523" i="18"/>
  <c r="K515" i="18"/>
  <c r="K507" i="18"/>
  <c r="K499" i="18"/>
  <c r="K491" i="18"/>
  <c r="K483" i="18"/>
  <c r="K475" i="18"/>
  <c r="K403" i="18"/>
  <c r="K395" i="18"/>
  <c r="K259" i="18"/>
  <c r="K251" i="18"/>
  <c r="K243" i="18"/>
  <c r="K235" i="18"/>
  <c r="K219" i="18"/>
  <c r="K171" i="18"/>
  <c r="K163" i="18"/>
  <c r="K1334" i="18"/>
  <c r="K1302" i="18"/>
  <c r="K1158" i="18"/>
  <c r="K942" i="18"/>
  <c r="K902" i="18"/>
  <c r="K862" i="18"/>
  <c r="K758" i="18"/>
  <c r="K702" i="18"/>
  <c r="K526" i="18"/>
  <c r="K486" i="18"/>
  <c r="K238" i="18"/>
  <c r="K1349" i="18"/>
  <c r="K1309" i="18"/>
  <c r="K1189" i="18"/>
  <c r="K1149" i="18"/>
  <c r="K893" i="18"/>
  <c r="K861" i="18"/>
  <c r="K709" i="18"/>
  <c r="K629" i="18"/>
  <c r="K589" i="18"/>
  <c r="K525" i="18"/>
  <c r="K485" i="18"/>
  <c r="K397" i="18"/>
  <c r="K245" i="18"/>
  <c r="K1370" i="18"/>
  <c r="K1362" i="18"/>
  <c r="K1354" i="18"/>
  <c r="K1346" i="18"/>
  <c r="K1338" i="18"/>
  <c r="K1330" i="18"/>
  <c r="K1322" i="18"/>
  <c r="K1314" i="18"/>
  <c r="K1306" i="18"/>
  <c r="K1298" i="18"/>
  <c r="K1290" i="18"/>
  <c r="K1282" i="18"/>
  <c r="K1250" i="18"/>
  <c r="K1194" i="18"/>
  <c r="K1186" i="18"/>
  <c r="K1178" i="18"/>
  <c r="K1170" i="18"/>
  <c r="K1162" i="18"/>
  <c r="K1154" i="18"/>
  <c r="K970" i="18"/>
  <c r="K962" i="18"/>
  <c r="K954" i="18"/>
  <c r="K946" i="18"/>
  <c r="K938" i="18"/>
  <c r="K906" i="18"/>
  <c r="K898" i="18"/>
  <c r="K890" i="18"/>
  <c r="K882" i="18"/>
  <c r="K874" i="18"/>
  <c r="K866" i="18"/>
  <c r="K714" i="18"/>
  <c r="K706" i="18"/>
  <c r="K698" i="18"/>
  <c r="K690" i="18"/>
  <c r="K642" i="18"/>
  <c r="K634" i="18"/>
  <c r="K626" i="18"/>
  <c r="K578" i="18"/>
  <c r="K546" i="18"/>
  <c r="K538" i="18"/>
  <c r="K530" i="18"/>
  <c r="K522" i="18"/>
  <c r="K514" i="18"/>
  <c r="K506" i="18"/>
  <c r="K498" i="18"/>
  <c r="K490" i="18"/>
  <c r="K482" i="18"/>
  <c r="K474" i="18"/>
  <c r="K402" i="18"/>
  <c r="K394" i="18"/>
  <c r="K266" i="18"/>
  <c r="K258" i="18"/>
  <c r="K250" i="18"/>
  <c r="K242" i="18"/>
  <c r="K234" i="18"/>
  <c r="K218" i="18"/>
  <c r="K170" i="18"/>
  <c r="K162" i="18"/>
  <c r="K1342" i="18"/>
  <c r="K1310" i="18"/>
  <c r="K1182" i="18"/>
  <c r="K1150" i="18"/>
  <c r="K886" i="18"/>
  <c r="K582" i="18"/>
  <c r="K550" i="18"/>
  <c r="K534" i="18"/>
  <c r="K478" i="18"/>
  <c r="K406" i="18"/>
  <c r="K262" i="18"/>
  <c r="K1373" i="18"/>
  <c r="K1341" i="18"/>
  <c r="K1293" i="18"/>
  <c r="K1181" i="18"/>
  <c r="K949" i="18"/>
  <c r="K909" i="18"/>
  <c r="K869" i="18"/>
  <c r="K685" i="18"/>
  <c r="K637" i="18"/>
  <c r="K549" i="18"/>
  <c r="K517" i="18"/>
  <c r="K405" i="18"/>
  <c r="K173" i="18"/>
  <c r="K1409" i="18"/>
  <c r="K1369" i="18"/>
  <c r="K1361" i="18"/>
  <c r="K1353" i="18"/>
  <c r="K1345" i="18"/>
  <c r="K1337" i="18"/>
  <c r="K1329" i="18"/>
  <c r="K1321" i="18"/>
  <c r="K1313" i="18"/>
  <c r="K1305" i="18"/>
  <c r="K1297" i="18"/>
  <c r="K1289" i="18"/>
  <c r="K1193" i="18"/>
  <c r="K1185" i="18"/>
  <c r="K1177" i="18"/>
  <c r="K1169" i="18"/>
  <c r="K1161" i="18"/>
  <c r="K1153" i="18"/>
  <c r="K961" i="18"/>
  <c r="K953" i="18"/>
  <c r="K945" i="18"/>
  <c r="K937" i="18"/>
  <c r="K905" i="18"/>
  <c r="K897" i="18"/>
  <c r="K889" i="18"/>
  <c r="K881" i="18"/>
  <c r="K873" i="18"/>
  <c r="K865" i="18"/>
  <c r="K761" i="18"/>
  <c r="K713" i="18"/>
  <c r="K705" i="18"/>
  <c r="K697" i="18"/>
  <c r="K689" i="18"/>
  <c r="K641" i="18"/>
  <c r="K633" i="18"/>
  <c r="K625" i="18"/>
  <c r="K593" i="18"/>
  <c r="K585" i="18"/>
  <c r="K577" i="18"/>
  <c r="K545" i="18"/>
  <c r="K537" i="18"/>
  <c r="K529" i="18"/>
  <c r="K521" i="18"/>
  <c r="K513" i="18"/>
  <c r="K505" i="18"/>
  <c r="K497" i="18"/>
  <c r="K489" i="18"/>
  <c r="K481" i="18"/>
  <c r="K473" i="18"/>
  <c r="K409" i="18"/>
  <c r="K401" i="18"/>
  <c r="K265" i="18"/>
  <c r="K257" i="18"/>
  <c r="K249" i="18"/>
  <c r="K241" i="18"/>
  <c r="K233" i="18"/>
  <c r="K217" i="18"/>
  <c r="K161" i="18"/>
  <c r="K1406" i="18"/>
  <c r="K1366" i="18"/>
  <c r="K1326" i="18"/>
  <c r="K1174" i="18"/>
  <c r="K958" i="18"/>
  <c r="K910" i="18"/>
  <c r="K870" i="18"/>
  <c r="K686" i="18"/>
  <c r="K510" i="18"/>
  <c r="K470" i="18"/>
  <c r="K254" i="18"/>
  <c r="K174" i="18"/>
  <c r="K1357" i="18"/>
  <c r="K1301" i="18"/>
  <c r="K1173" i="18"/>
  <c r="K941" i="18"/>
  <c r="K885" i="18"/>
  <c r="K789" i="18"/>
  <c r="K533" i="18"/>
  <c r="K477" i="18"/>
  <c r="K253" i="18"/>
  <c r="K165" i="18"/>
  <c r="K1408" i="18"/>
  <c r="K1368" i="18"/>
  <c r="K1360" i="18"/>
  <c r="K1352" i="18"/>
  <c r="K1344" i="18"/>
  <c r="K1336" i="18"/>
  <c r="K1328" i="18"/>
  <c r="K1320" i="18"/>
  <c r="K1312" i="18"/>
  <c r="K1304" i="18"/>
  <c r="K1296" i="18"/>
  <c r="K1288" i="18"/>
  <c r="K1192" i="18"/>
  <c r="K1184" i="18"/>
  <c r="K1176" i="18"/>
  <c r="K1168" i="18"/>
  <c r="K1160" i="18"/>
  <c r="K1152" i="18"/>
  <c r="K960" i="18"/>
  <c r="K952" i="18"/>
  <c r="K944" i="18"/>
  <c r="K936" i="18"/>
  <c r="K912" i="18"/>
  <c r="K904" i="18"/>
  <c r="K896" i="18"/>
  <c r="K888" i="18"/>
  <c r="K880" i="18"/>
  <c r="K872" i="18"/>
  <c r="K864" i="18"/>
  <c r="K760" i="18"/>
  <c r="K712" i="18"/>
  <c r="K704" i="18"/>
  <c r="K696" i="18"/>
  <c r="K688" i="18"/>
  <c r="K640" i="18"/>
  <c r="K632" i="18"/>
  <c r="K624" i="18"/>
  <c r="K592" i="18"/>
  <c r="K584" i="18"/>
  <c r="K576" i="18"/>
  <c r="K544" i="18"/>
  <c r="K536" i="18"/>
  <c r="K528" i="18"/>
  <c r="K520" i="18"/>
  <c r="K512" i="18"/>
  <c r="K504" i="18"/>
  <c r="K496" i="18"/>
  <c r="K488" i="18"/>
  <c r="K480" i="18"/>
  <c r="K472" i="18"/>
  <c r="K408" i="18"/>
  <c r="K400" i="18"/>
  <c r="K264" i="18"/>
  <c r="K256" i="18"/>
  <c r="K248" i="18"/>
  <c r="K240" i="18"/>
  <c r="K216" i="18"/>
  <c r="K176" i="18"/>
  <c r="K160" i="18"/>
  <c r="K1350" i="18"/>
  <c r="K894" i="18"/>
  <c r="K790" i="18"/>
  <c r="K694" i="18"/>
  <c r="K502" i="18"/>
  <c r="K398" i="18"/>
  <c r="K1405" i="18"/>
  <c r="K1317" i="18"/>
  <c r="K701" i="18"/>
  <c r="K493" i="18"/>
  <c r="K237" i="18"/>
  <c r="K1407" i="18"/>
  <c r="K1367" i="18"/>
  <c r="K1359" i="18"/>
  <c r="K1351" i="18"/>
  <c r="K1343" i="18"/>
  <c r="K1335" i="18"/>
  <c r="K1327" i="18"/>
  <c r="K1319" i="18"/>
  <c r="K1311" i="18"/>
  <c r="K1303" i="18"/>
  <c r="K1295" i="18"/>
  <c r="K1191" i="18"/>
  <c r="K1183" i="18"/>
  <c r="K1175" i="18"/>
  <c r="K1167" i="18"/>
  <c r="K1159" i="18"/>
  <c r="K1151" i="18"/>
  <c r="K959" i="18"/>
  <c r="K951" i="18"/>
  <c r="K943" i="18"/>
  <c r="K935" i="18"/>
  <c r="K911" i="18"/>
  <c r="K903" i="18"/>
  <c r="K895" i="18"/>
  <c r="K887" i="18"/>
  <c r="K879" i="18"/>
  <c r="K871" i="18"/>
  <c r="K863" i="18"/>
  <c r="K759" i="18"/>
  <c r="K711" i="18"/>
  <c r="K703" i="18"/>
  <c r="K695" i="18"/>
  <c r="K687" i="18"/>
  <c r="K639" i="18"/>
  <c r="K631" i="18"/>
  <c r="K591" i="18"/>
  <c r="K583" i="18"/>
  <c r="K575" i="18"/>
  <c r="K543" i="18"/>
  <c r="K535" i="18"/>
  <c r="K527" i="18"/>
  <c r="K519" i="18"/>
  <c r="K511" i="18"/>
  <c r="K503" i="18"/>
  <c r="K495" i="18"/>
  <c r="K487" i="18"/>
  <c r="K479" i="18"/>
  <c r="K471" i="18"/>
  <c r="K407" i="18"/>
  <c r="K399" i="18"/>
  <c r="K263" i="18"/>
  <c r="K255" i="18"/>
  <c r="K247" i="18"/>
  <c r="K239" i="18"/>
  <c r="K175" i="18"/>
  <c r="K167" i="18"/>
  <c r="K159" i="18"/>
  <c r="Q6" i="18"/>
  <c r="M6" i="18"/>
  <c r="H6" i="18"/>
  <c r="I6" i="18"/>
  <c r="X239" i="18" l="1"/>
  <c r="Y239" i="18"/>
  <c r="X1335" i="18"/>
  <c r="Y1335" i="18"/>
  <c r="X952" i="18"/>
  <c r="Y952" i="18"/>
  <c r="X513" i="18"/>
  <c r="Y513" i="18"/>
  <c r="X1353" i="18"/>
  <c r="Y1353" i="18"/>
  <c r="X242" i="18"/>
  <c r="Y242" i="18"/>
  <c r="X485" i="18"/>
  <c r="Y485" i="18"/>
  <c r="X547" i="18"/>
  <c r="Y547" i="18"/>
  <c r="X1397" i="18"/>
  <c r="Y1397" i="18"/>
  <c r="X956" i="18"/>
  <c r="Y956" i="18"/>
  <c r="X1343" i="18"/>
  <c r="Y1343" i="18"/>
  <c r="X1296" i="18"/>
  <c r="Y1296" i="18"/>
  <c r="X961" i="18"/>
  <c r="Y961" i="18"/>
  <c r="X250" i="18"/>
  <c r="Y250" i="18"/>
  <c r="X902" i="18"/>
  <c r="Y902" i="18"/>
  <c r="X573" i="18"/>
  <c r="Y573" i="18"/>
  <c r="X1372" i="18"/>
  <c r="Y1372" i="18"/>
  <c r="X487" i="18"/>
  <c r="Y487" i="18"/>
  <c r="X1352" i="18"/>
  <c r="Y1352" i="18"/>
  <c r="X578" i="18"/>
  <c r="Y578" i="18"/>
  <c r="X907" i="18"/>
  <c r="Y907" i="18"/>
  <c r="X1325" i="18"/>
  <c r="Y1325" i="18"/>
  <c r="X583" i="18"/>
  <c r="Y583" i="18"/>
  <c r="X1406" i="18"/>
  <c r="Y1406" i="18"/>
  <c r="X1338" i="18"/>
  <c r="Y1338" i="18"/>
  <c r="X1318" i="18"/>
  <c r="Y1318" i="18"/>
  <c r="X503" i="18"/>
  <c r="Y503" i="18"/>
  <c r="X1405" i="18"/>
  <c r="Y1405" i="18"/>
  <c r="X1304" i="18"/>
  <c r="Y1304" i="18"/>
  <c r="X641" i="18"/>
  <c r="Y641" i="18"/>
  <c r="X406" i="18"/>
  <c r="Y406" i="18"/>
  <c r="X1282" i="18"/>
  <c r="Y1282" i="18"/>
  <c r="X1195" i="18"/>
  <c r="Y1195" i="18"/>
  <c r="X1316" i="18"/>
  <c r="Y1316" i="18"/>
  <c r="X1175" i="18"/>
  <c r="Y1175" i="18"/>
  <c r="X632" i="18"/>
  <c r="Y632" i="18"/>
  <c r="X1366" i="18"/>
  <c r="Y1366" i="18"/>
  <c r="X953" i="18"/>
  <c r="Y953" i="18"/>
  <c r="X1150" i="18"/>
  <c r="Y1150" i="18"/>
  <c r="X1330" i="18"/>
  <c r="Y1330" i="18"/>
  <c r="X483" i="18"/>
  <c r="Y483" i="18"/>
  <c r="X541" i="18"/>
  <c r="Y541" i="18"/>
  <c r="X580" i="18"/>
  <c r="Y580" i="18"/>
  <c r="X759" i="18"/>
  <c r="Y759" i="18"/>
  <c r="X408" i="18"/>
  <c r="Y408" i="18"/>
  <c r="X510" i="18"/>
  <c r="Y510" i="18"/>
  <c r="X1297" i="18"/>
  <c r="Y1297" i="18"/>
  <c r="X874" i="18"/>
  <c r="Y874" i="18"/>
  <c r="X571" i="18"/>
  <c r="Y571" i="18"/>
  <c r="X166" i="18"/>
  <c r="Y166" i="18"/>
  <c r="X1308" i="18"/>
  <c r="Y1308" i="18"/>
  <c r="X1191" i="18"/>
  <c r="Y1191" i="18"/>
  <c r="X472" i="18"/>
  <c r="Y472" i="18"/>
  <c r="X1152" i="18"/>
  <c r="Y1152" i="18"/>
  <c r="X161" i="18"/>
  <c r="Y161" i="18"/>
  <c r="X1305" i="18"/>
  <c r="Y1305" i="18"/>
  <c r="X1310" i="18"/>
  <c r="Y1310" i="18"/>
  <c r="X882" i="18"/>
  <c r="Y882" i="18"/>
  <c r="X589" i="18"/>
  <c r="Y589" i="18"/>
  <c r="X243" i="18"/>
  <c r="Y243" i="18"/>
  <c r="X859" i="18"/>
  <c r="Y859" i="18"/>
  <c r="X693" i="18"/>
  <c r="Y693" i="18"/>
  <c r="X404" i="18"/>
  <c r="Y404" i="18"/>
  <c r="X884" i="18"/>
  <c r="Y884" i="18"/>
  <c r="X511" i="18"/>
  <c r="Y511" i="18"/>
  <c r="X398" i="18"/>
  <c r="Y398" i="18"/>
  <c r="X1160" i="18"/>
  <c r="Y1160" i="18"/>
  <c r="X473" i="18"/>
  <c r="Y473" i="18"/>
  <c r="X1161" i="18"/>
  <c r="Y1161" i="18"/>
  <c r="X1342" i="18"/>
  <c r="Y1342" i="18"/>
  <c r="X642" i="18"/>
  <c r="Y642" i="18"/>
  <c r="X1154" i="18"/>
  <c r="Y1154" i="18"/>
  <c r="X1354" i="18"/>
  <c r="Y1354" i="18"/>
  <c r="X629" i="18"/>
  <c r="Y629" i="18"/>
  <c r="X238" i="18"/>
  <c r="Y238" i="18"/>
  <c r="X1158" i="18"/>
  <c r="Y1158" i="18"/>
  <c r="X627" i="18"/>
  <c r="Y627" i="18"/>
  <c r="X867" i="18"/>
  <c r="Y867" i="18"/>
  <c r="X955" i="18"/>
  <c r="Y955" i="18"/>
  <c r="X1291" i="18"/>
  <c r="Y1291" i="18"/>
  <c r="X1355" i="18"/>
  <c r="Y1355" i="18"/>
  <c r="X877" i="18"/>
  <c r="Y877" i="18"/>
  <c r="X494" i="18"/>
  <c r="Y494" i="18"/>
  <c r="X164" i="18"/>
  <c r="Y164" i="18"/>
  <c r="X428" i="18"/>
  <c r="Y428" i="18"/>
  <c r="X524" i="18"/>
  <c r="Y524" i="18"/>
  <c r="X684" i="18"/>
  <c r="Y684" i="18"/>
  <c r="X892" i="18"/>
  <c r="Y892" i="18"/>
  <c r="X1164" i="18"/>
  <c r="Y1164" i="18"/>
  <c r="X1324" i="18"/>
  <c r="Y1324" i="18"/>
  <c r="X1404" i="18"/>
  <c r="Y1404" i="18"/>
  <c r="X1294" i="18"/>
  <c r="Y1294" i="18"/>
  <c r="X575" i="18"/>
  <c r="Y575" i="18"/>
  <c r="X701" i="18"/>
  <c r="Y701" i="18"/>
  <c r="X872" i="18"/>
  <c r="Y872" i="18"/>
  <c r="X789" i="18"/>
  <c r="Y789" i="18"/>
  <c r="X625" i="18"/>
  <c r="Y625" i="18"/>
  <c r="X637" i="18"/>
  <c r="Y637" i="18"/>
  <c r="X866" i="18"/>
  <c r="Y866" i="18"/>
  <c r="X862" i="18"/>
  <c r="Y862" i="18"/>
  <c r="X1179" i="18"/>
  <c r="Y1179" i="18"/>
  <c r="X260" i="18"/>
  <c r="Y260" i="18"/>
  <c r="X1300" i="18"/>
  <c r="Y1300" i="18"/>
  <c r="X247" i="18"/>
  <c r="Y247" i="18"/>
  <c r="X1317" i="18"/>
  <c r="Y1317" i="18"/>
  <c r="X880" i="18"/>
  <c r="Y880" i="18"/>
  <c r="X401" i="18"/>
  <c r="Y401" i="18"/>
  <c r="X262" i="18"/>
  <c r="Y262" i="18"/>
  <c r="X962" i="18"/>
  <c r="Y962" i="18"/>
  <c r="X235" i="18"/>
  <c r="Y235" i="18"/>
  <c r="X1187" i="18"/>
  <c r="Y1187" i="18"/>
  <c r="X628" i="18"/>
  <c r="Y628" i="18"/>
  <c r="X863" i="18"/>
  <c r="Y863" i="18"/>
  <c r="X1351" i="18"/>
  <c r="Y1351" i="18"/>
  <c r="X536" i="18"/>
  <c r="Y536" i="18"/>
  <c r="X688" i="18"/>
  <c r="Y688" i="18"/>
  <c r="X1368" i="18"/>
  <c r="Y1368" i="18"/>
  <c r="X686" i="18"/>
  <c r="Y686" i="18"/>
  <c r="X529" i="18"/>
  <c r="Y529" i="18"/>
  <c r="X881" i="18"/>
  <c r="Y881" i="18"/>
  <c r="X1369" i="18"/>
  <c r="Y1369" i="18"/>
  <c r="X258" i="18"/>
  <c r="Y258" i="18"/>
  <c r="X634" i="18"/>
  <c r="Y634" i="18"/>
  <c r="X970" i="18"/>
  <c r="Y970" i="18"/>
  <c r="X1349" i="18"/>
  <c r="Y1349" i="18"/>
  <c r="X942" i="18"/>
  <c r="Y942" i="18"/>
  <c r="X499" i="18"/>
  <c r="Y499" i="18"/>
  <c r="X947" i="18"/>
  <c r="Y947" i="18"/>
  <c r="X1347" i="18"/>
  <c r="Y1347" i="18"/>
  <c r="X246" i="18"/>
  <c r="Y246" i="18"/>
  <c r="X1358" i="18"/>
  <c r="Y1358" i="18"/>
  <c r="X636" i="18"/>
  <c r="Y636" i="18"/>
  <c r="X1396" i="18"/>
  <c r="Y1396" i="18"/>
  <c r="X263" i="18"/>
  <c r="Y263" i="18"/>
  <c r="X871" i="18"/>
  <c r="Y871" i="18"/>
  <c r="X1359" i="18"/>
  <c r="Y1359" i="18"/>
  <c r="X544" i="18"/>
  <c r="Y544" i="18"/>
  <c r="X1408" i="18"/>
  <c r="Y1408" i="18"/>
  <c r="X1409" i="18"/>
  <c r="Y1409" i="18"/>
  <c r="X399" i="18"/>
  <c r="Y399" i="18"/>
  <c r="X519" i="18"/>
  <c r="Y519" i="18"/>
  <c r="X639" i="18"/>
  <c r="Y639" i="18"/>
  <c r="X879" i="18"/>
  <c r="Y879" i="18"/>
  <c r="X959" i="18"/>
  <c r="Y959" i="18"/>
  <c r="X1303" i="18"/>
  <c r="Y1303" i="18"/>
  <c r="X1367" i="18"/>
  <c r="Y1367" i="18"/>
  <c r="X502" i="18"/>
  <c r="Y502" i="18"/>
  <c r="X240" i="18"/>
  <c r="Y240" i="18"/>
  <c r="X488" i="18"/>
  <c r="Y488" i="18"/>
  <c r="X576" i="18"/>
  <c r="Y576" i="18"/>
  <c r="X704" i="18"/>
  <c r="Y704" i="18"/>
  <c r="X904" i="18"/>
  <c r="Y904" i="18"/>
  <c r="X1168" i="18"/>
  <c r="Y1168" i="18"/>
  <c r="X1320" i="18"/>
  <c r="Y1320" i="18"/>
  <c r="X165" i="18"/>
  <c r="Y165" i="18"/>
  <c r="X1301" i="18"/>
  <c r="Y1301" i="18"/>
  <c r="X910" i="18"/>
  <c r="Y910" i="18"/>
  <c r="X233" i="18"/>
  <c r="Y233" i="18"/>
  <c r="X481" i="18"/>
  <c r="Y481" i="18"/>
  <c r="X545" i="18"/>
  <c r="Y545" i="18"/>
  <c r="X697" i="18"/>
  <c r="Y697" i="18"/>
  <c r="X897" i="18"/>
  <c r="Y897" i="18"/>
  <c r="X1169" i="18"/>
  <c r="Y1169" i="18"/>
  <c r="X1321" i="18"/>
  <c r="Y1321" i="18"/>
  <c r="X173" i="18"/>
  <c r="Y173" i="18"/>
  <c r="X949" i="18"/>
  <c r="Y949" i="18"/>
  <c r="X534" i="18"/>
  <c r="Y534" i="18"/>
  <c r="X162" i="18"/>
  <c r="Y162" i="18"/>
  <c r="X394" i="18"/>
  <c r="Y394" i="18"/>
  <c r="X522" i="18"/>
  <c r="Y522" i="18"/>
  <c r="X690" i="18"/>
  <c r="Y690" i="18"/>
  <c r="X898" i="18"/>
  <c r="Y898" i="18"/>
  <c r="X1162" i="18"/>
  <c r="Y1162" i="18"/>
  <c r="X1298" i="18"/>
  <c r="Y1298" i="18"/>
  <c r="X1362" i="18"/>
  <c r="Y1362" i="18"/>
  <c r="X709" i="18"/>
  <c r="Y709" i="18"/>
  <c r="X486" i="18"/>
  <c r="Y486" i="18"/>
  <c r="X1302" i="18"/>
  <c r="Y1302" i="18"/>
  <c r="X259" i="18"/>
  <c r="Y259" i="18"/>
  <c r="X515" i="18"/>
  <c r="Y515" i="18"/>
  <c r="X635" i="18"/>
  <c r="Y635" i="18"/>
  <c r="X875" i="18"/>
  <c r="Y875" i="18"/>
  <c r="X1147" i="18"/>
  <c r="Y1147" i="18"/>
  <c r="X1299" i="18"/>
  <c r="Y1299" i="18"/>
  <c r="X1363" i="18"/>
  <c r="Y1363" i="18"/>
  <c r="X957" i="18"/>
  <c r="Y957" i="18"/>
  <c r="X542" i="18"/>
  <c r="Y542" i="18"/>
  <c r="X172" i="18"/>
  <c r="Y172" i="18"/>
  <c r="X460" i="18"/>
  <c r="Y460" i="18"/>
  <c r="X532" i="18"/>
  <c r="Y532" i="18"/>
  <c r="X692" i="18"/>
  <c r="Y692" i="18"/>
  <c r="X900" i="18"/>
  <c r="Y900" i="18"/>
  <c r="X1172" i="18"/>
  <c r="Y1172" i="18"/>
  <c r="X1332" i="18"/>
  <c r="Y1332" i="18"/>
  <c r="X501" i="18"/>
  <c r="Y501" i="18"/>
  <c r="X711" i="18"/>
  <c r="Y711" i="18"/>
  <c r="X520" i="18"/>
  <c r="Y520" i="18"/>
  <c r="X470" i="18"/>
  <c r="Y470" i="18"/>
  <c r="X1289" i="18"/>
  <c r="Y1289" i="18"/>
  <c r="X490" i="18"/>
  <c r="Y490" i="18"/>
  <c r="X1189" i="18"/>
  <c r="Y1189" i="18"/>
  <c r="X707" i="18"/>
  <c r="Y707" i="18"/>
  <c r="X1166" i="18"/>
  <c r="Y1166" i="18"/>
  <c r="X868" i="18"/>
  <c r="Y868" i="18"/>
  <c r="X1183" i="18"/>
  <c r="Y1183" i="18"/>
  <c r="X640" i="18"/>
  <c r="Y640" i="18"/>
  <c r="X885" i="18"/>
  <c r="Y885" i="18"/>
  <c r="X873" i="18"/>
  <c r="Y873" i="18"/>
  <c r="X685" i="18"/>
  <c r="Y685" i="18"/>
  <c r="X626" i="18"/>
  <c r="Y626" i="18"/>
  <c r="X1309" i="18"/>
  <c r="Y1309" i="18"/>
  <c r="X755" i="18"/>
  <c r="Y755" i="18"/>
  <c r="X396" i="18"/>
  <c r="Y396" i="18"/>
  <c r="X518" i="18"/>
  <c r="Y518" i="18"/>
  <c r="X255" i="18"/>
  <c r="Y255" i="18"/>
  <c r="X943" i="18"/>
  <c r="Y943" i="18"/>
  <c r="X176" i="18"/>
  <c r="Y176" i="18"/>
  <c r="X888" i="18"/>
  <c r="Y888" i="18"/>
  <c r="X941" i="18"/>
  <c r="Y941" i="18"/>
  <c r="X409" i="18"/>
  <c r="Y409" i="18"/>
  <c r="X1153" i="18"/>
  <c r="Y1153" i="18"/>
  <c r="X869" i="18"/>
  <c r="Y869" i="18"/>
  <c r="X506" i="18"/>
  <c r="Y506" i="18"/>
  <c r="X1346" i="18"/>
  <c r="Y1346" i="18"/>
  <c r="X579" i="18"/>
  <c r="Y579" i="18"/>
  <c r="X516" i="18"/>
  <c r="Y516" i="18"/>
  <c r="X1156" i="18"/>
  <c r="Y1156" i="18"/>
  <c r="X1190" i="18"/>
  <c r="Y1190" i="18"/>
  <c r="X631" i="18"/>
  <c r="Y631" i="18"/>
  <c r="X1295" i="18"/>
  <c r="Y1295" i="18"/>
  <c r="X480" i="18"/>
  <c r="Y480" i="18"/>
  <c r="X896" i="18"/>
  <c r="Y896" i="18"/>
  <c r="X1173" i="18"/>
  <c r="Y1173" i="18"/>
  <c r="X217" i="18"/>
  <c r="Y217" i="18"/>
  <c r="X537" i="18"/>
  <c r="Y537" i="18"/>
  <c r="X889" i="18"/>
  <c r="Y889" i="18"/>
  <c r="X1313" i="18"/>
  <c r="Y1313" i="18"/>
  <c r="X478" i="18"/>
  <c r="Y478" i="18"/>
  <c r="X266" i="18"/>
  <c r="Y266" i="18"/>
  <c r="X890" i="18"/>
  <c r="Y890" i="18"/>
  <c r="X1290" i="18"/>
  <c r="Y1290" i="18"/>
  <c r="X507" i="18"/>
  <c r="Y507" i="18"/>
  <c r="X527" i="18"/>
  <c r="Y527" i="18"/>
  <c r="X887" i="18"/>
  <c r="Y887" i="18"/>
  <c r="X1407" i="18"/>
  <c r="Y1407" i="18"/>
  <c r="X496" i="18"/>
  <c r="Y496" i="18"/>
  <c r="X912" i="18"/>
  <c r="Y912" i="18"/>
  <c r="X253" i="18"/>
  <c r="Y253" i="18"/>
  <c r="X241" i="18"/>
  <c r="Y241" i="18"/>
  <c r="X705" i="18"/>
  <c r="Y705" i="18"/>
  <c r="X1329" i="18"/>
  <c r="Y1329" i="18"/>
  <c r="X550" i="18"/>
  <c r="Y550" i="18"/>
  <c r="X530" i="18"/>
  <c r="Y530" i="18"/>
  <c r="X906" i="18"/>
  <c r="Y906" i="18"/>
  <c r="X1306" i="18"/>
  <c r="Y1306" i="18"/>
  <c r="X1370" i="18"/>
  <c r="Y1370" i="18"/>
  <c r="X861" i="18"/>
  <c r="Y861" i="18"/>
  <c r="X1334" i="18"/>
  <c r="Y1334" i="18"/>
  <c r="X395" i="18"/>
  <c r="Y395" i="18"/>
  <c r="X523" i="18"/>
  <c r="Y523" i="18"/>
  <c r="X643" i="18"/>
  <c r="Y643" i="18"/>
  <c r="X883" i="18"/>
  <c r="Y883" i="18"/>
  <c r="X1155" i="18"/>
  <c r="Y1155" i="18"/>
  <c r="X1307" i="18"/>
  <c r="Y1307" i="18"/>
  <c r="X1371" i="18"/>
  <c r="Y1371" i="18"/>
  <c r="X1165" i="18"/>
  <c r="Y1165" i="18"/>
  <c r="X574" i="18"/>
  <c r="Y574" i="18"/>
  <c r="X236" i="18"/>
  <c r="Y236" i="18"/>
  <c r="X476" i="18"/>
  <c r="Y476" i="18"/>
  <c r="X540" i="18"/>
  <c r="Y540" i="18"/>
  <c r="X700" i="18"/>
  <c r="Y700" i="18"/>
  <c r="X908" i="18"/>
  <c r="Y908" i="18"/>
  <c r="X1180" i="18"/>
  <c r="Y1180" i="18"/>
  <c r="X1340" i="18"/>
  <c r="Y1340" i="18"/>
  <c r="X581" i="18"/>
  <c r="Y581" i="18"/>
  <c r="X911" i="18"/>
  <c r="Y911" i="18"/>
  <c r="X400" i="18"/>
  <c r="Y400" i="18"/>
  <c r="X1288" i="18"/>
  <c r="Y1288" i="18"/>
  <c r="X265" i="18"/>
  <c r="Y265" i="18"/>
  <c r="X865" i="18"/>
  <c r="Y865" i="18"/>
  <c r="X1373" i="18"/>
  <c r="Y1373" i="18"/>
  <c r="X954" i="18"/>
  <c r="Y954" i="18"/>
  <c r="X219" i="18"/>
  <c r="Y219" i="18"/>
  <c r="X1331" i="18"/>
  <c r="Y1331" i="18"/>
  <c r="X500" i="18"/>
  <c r="Y500" i="18"/>
  <c r="X1364" i="18"/>
  <c r="Y1364" i="18"/>
  <c r="X495" i="18"/>
  <c r="Y495" i="18"/>
  <c r="X160" i="18"/>
  <c r="Y160" i="18"/>
  <c r="X960" i="18"/>
  <c r="Y960" i="18"/>
  <c r="X633" i="18"/>
  <c r="Y633" i="18"/>
  <c r="X1182" i="18"/>
  <c r="Y1182" i="18"/>
  <c r="X1250" i="18"/>
  <c r="Y1250" i="18"/>
  <c r="X491" i="18"/>
  <c r="Y491" i="18"/>
  <c r="X1339" i="18"/>
  <c r="Y1339" i="18"/>
  <c r="X508" i="18"/>
  <c r="Y508" i="18"/>
  <c r="X1148" i="18"/>
  <c r="Y1148" i="18"/>
  <c r="X591" i="18"/>
  <c r="Y591" i="18"/>
  <c r="X951" i="18"/>
  <c r="Y951" i="18"/>
  <c r="X216" i="18"/>
  <c r="Y216" i="18"/>
  <c r="X696" i="18"/>
  <c r="Y696" i="18"/>
  <c r="X1312" i="18"/>
  <c r="Y1312" i="18"/>
  <c r="X870" i="18"/>
  <c r="Y870" i="18"/>
  <c r="X689" i="18"/>
  <c r="Y689" i="18"/>
  <c r="X909" i="18"/>
  <c r="Y909" i="18"/>
  <c r="X514" i="18"/>
  <c r="Y514" i="18"/>
  <c r="X251" i="18"/>
  <c r="Y251" i="18"/>
  <c r="X159" i="18"/>
  <c r="Y159" i="18"/>
  <c r="X407" i="18"/>
  <c r="Y407" i="18"/>
  <c r="X687" i="18"/>
  <c r="Y687" i="18"/>
  <c r="X1151" i="18"/>
  <c r="Y1151" i="18"/>
  <c r="X1311" i="18"/>
  <c r="Y1311" i="18"/>
  <c r="X694" i="18"/>
  <c r="Y694" i="18"/>
  <c r="X248" i="18"/>
  <c r="Y248" i="18"/>
  <c r="X584" i="18"/>
  <c r="Y584" i="18"/>
  <c r="X712" i="18"/>
  <c r="Y712" i="18"/>
  <c r="X1176" i="18"/>
  <c r="Y1176" i="18"/>
  <c r="X1328" i="18"/>
  <c r="Y1328" i="18"/>
  <c r="X1357" i="18"/>
  <c r="Y1357" i="18"/>
  <c r="X958" i="18"/>
  <c r="Y958" i="18"/>
  <c r="X489" i="18"/>
  <c r="Y489" i="18"/>
  <c r="X577" i="18"/>
  <c r="Y577" i="18"/>
  <c r="X905" i="18"/>
  <c r="Y905" i="18"/>
  <c r="X1177" i="18"/>
  <c r="Y1177" i="18"/>
  <c r="X405" i="18"/>
  <c r="Y405" i="18"/>
  <c r="X1181" i="18"/>
  <c r="Y1181" i="18"/>
  <c r="X170" i="18"/>
  <c r="Y170" i="18"/>
  <c r="X402" i="18"/>
  <c r="Y402" i="18"/>
  <c r="X698" i="18"/>
  <c r="Y698" i="18"/>
  <c r="X1170" i="18"/>
  <c r="Y1170" i="18"/>
  <c r="X526" i="18"/>
  <c r="Y526" i="18"/>
  <c r="X167" i="18"/>
  <c r="Y167" i="18"/>
  <c r="X471" i="18"/>
  <c r="Y471" i="18"/>
  <c r="X535" i="18"/>
  <c r="Y535" i="18"/>
  <c r="X695" i="18"/>
  <c r="Y695" i="18"/>
  <c r="X895" i="18"/>
  <c r="Y895" i="18"/>
  <c r="X1159" i="18"/>
  <c r="Y1159" i="18"/>
  <c r="X1319" i="18"/>
  <c r="Y1319" i="18"/>
  <c r="X237" i="18"/>
  <c r="Y237" i="18"/>
  <c r="X790" i="18"/>
  <c r="Y790" i="18"/>
  <c r="X256" i="18"/>
  <c r="Y256" i="18"/>
  <c r="X504" i="18"/>
  <c r="Y504" i="18"/>
  <c r="X592" i="18"/>
  <c r="Y592" i="18"/>
  <c r="X760" i="18"/>
  <c r="Y760" i="18"/>
  <c r="X936" i="18"/>
  <c r="Y936" i="18"/>
  <c r="X1184" i="18"/>
  <c r="Y1184" i="18"/>
  <c r="X1336" i="18"/>
  <c r="Y1336" i="18"/>
  <c r="X477" i="18"/>
  <c r="Y477" i="18"/>
  <c r="X174" i="18"/>
  <c r="Y174" i="18"/>
  <c r="X1174" i="18"/>
  <c r="Y1174" i="18"/>
  <c r="X249" i="18"/>
  <c r="Y249" i="18"/>
  <c r="X497" i="18"/>
  <c r="Y497" i="18"/>
  <c r="X585" i="18"/>
  <c r="Y585" i="18"/>
  <c r="X713" i="18"/>
  <c r="Y713" i="18"/>
  <c r="X937" i="18"/>
  <c r="Y937" i="18"/>
  <c r="X1185" i="18"/>
  <c r="Y1185" i="18"/>
  <c r="X1337" i="18"/>
  <c r="Y1337" i="18"/>
  <c r="X517" i="18"/>
  <c r="Y517" i="18"/>
  <c r="X1293" i="18"/>
  <c r="Y1293" i="18"/>
  <c r="X582" i="18"/>
  <c r="Y582" i="18"/>
  <c r="X218" i="18"/>
  <c r="Y218" i="18"/>
  <c r="X474" i="18"/>
  <c r="Y474" i="18"/>
  <c r="X538" i="18"/>
  <c r="Y538" i="18"/>
  <c r="X706" i="18"/>
  <c r="Y706" i="18"/>
  <c r="X938" i="18"/>
  <c r="Y938" i="18"/>
  <c r="X1178" i="18"/>
  <c r="Y1178" i="18"/>
  <c r="X1314" i="18"/>
  <c r="Y1314" i="18"/>
  <c r="X245" i="18"/>
  <c r="Y245" i="18"/>
  <c r="X893" i="18"/>
  <c r="Y893" i="18"/>
  <c r="X702" i="18"/>
  <c r="Y702" i="18"/>
  <c r="X163" i="18"/>
  <c r="Y163" i="18"/>
  <c r="X403" i="18"/>
  <c r="Y403" i="18"/>
  <c r="X531" i="18"/>
  <c r="Y531" i="18"/>
  <c r="X691" i="18"/>
  <c r="Y691" i="18"/>
  <c r="X891" i="18"/>
  <c r="Y891" i="18"/>
  <c r="X1163" i="18"/>
  <c r="Y1163" i="18"/>
  <c r="X1315" i="18"/>
  <c r="Y1315" i="18"/>
  <c r="X261" i="18"/>
  <c r="Y261" i="18"/>
  <c r="X1333" i="18"/>
  <c r="Y1333" i="18"/>
  <c r="X878" i="18"/>
  <c r="Y878" i="18"/>
  <c r="X244" i="18"/>
  <c r="Y244" i="18"/>
  <c r="X484" i="18"/>
  <c r="Y484" i="18"/>
  <c r="X548" i="18"/>
  <c r="Y548" i="18"/>
  <c r="X708" i="18"/>
  <c r="Y708" i="18"/>
  <c r="X940" i="18"/>
  <c r="Y940" i="18"/>
  <c r="X1188" i="18"/>
  <c r="Y1188" i="18"/>
  <c r="X1348" i="18"/>
  <c r="Y1348" i="18"/>
  <c r="X901" i="18"/>
  <c r="Y901" i="18"/>
  <c r="X1350" i="18"/>
  <c r="Y1350" i="18"/>
  <c r="X1194" i="18"/>
  <c r="Y1194" i="18"/>
  <c r="X935" i="18"/>
  <c r="Y935" i="18"/>
  <c r="X528" i="18"/>
  <c r="Y528" i="18"/>
  <c r="X1360" i="18"/>
  <c r="Y1360" i="18"/>
  <c r="X521" i="18"/>
  <c r="Y521" i="18"/>
  <c r="X1361" i="18"/>
  <c r="Y1361" i="18"/>
  <c r="X498" i="18"/>
  <c r="Y498" i="18"/>
  <c r="X525" i="18"/>
  <c r="Y525" i="18"/>
  <c r="X939" i="18"/>
  <c r="Y939" i="18"/>
  <c r="X876" i="18"/>
  <c r="Y876" i="18"/>
  <c r="X175" i="18"/>
  <c r="Y175" i="18"/>
  <c r="X479" i="18"/>
  <c r="Y479" i="18"/>
  <c r="X543" i="18"/>
  <c r="Y543" i="18"/>
  <c r="X703" i="18"/>
  <c r="Y703" i="18"/>
  <c r="X903" i="18"/>
  <c r="Y903" i="18"/>
  <c r="X1167" i="18"/>
  <c r="Y1167" i="18"/>
  <c r="X1327" i="18"/>
  <c r="Y1327" i="18"/>
  <c r="X493" i="18"/>
  <c r="Y493" i="18"/>
  <c r="X894" i="18"/>
  <c r="Y894" i="18"/>
  <c r="X264" i="18"/>
  <c r="Y264" i="18"/>
  <c r="X512" i="18"/>
  <c r="Y512" i="18"/>
  <c r="X624" i="18"/>
  <c r="Y624" i="18"/>
  <c r="X864" i="18"/>
  <c r="Y864" i="18"/>
  <c r="X944" i="18"/>
  <c r="Y944" i="18"/>
  <c r="X1192" i="18"/>
  <c r="Y1192" i="18"/>
  <c r="X1344" i="18"/>
  <c r="Y1344" i="18"/>
  <c r="X533" i="18"/>
  <c r="Y533" i="18"/>
  <c r="X254" i="18"/>
  <c r="Y254" i="18"/>
  <c r="X1326" i="18"/>
  <c r="Y1326" i="18"/>
  <c r="X257" i="18"/>
  <c r="Y257" i="18"/>
  <c r="X505" i="18"/>
  <c r="Y505" i="18"/>
  <c r="X593" i="18"/>
  <c r="Y593" i="18"/>
  <c r="X761" i="18"/>
  <c r="Y761" i="18"/>
  <c r="X945" i="18"/>
  <c r="Y945" i="18"/>
  <c r="X1193" i="18"/>
  <c r="Y1193" i="18"/>
  <c r="X1345" i="18"/>
  <c r="Y1345" i="18"/>
  <c r="X549" i="18"/>
  <c r="Y549" i="18"/>
  <c r="X1341" i="18"/>
  <c r="Y1341" i="18"/>
  <c r="X886" i="18"/>
  <c r="Y886" i="18"/>
  <c r="X234" i="18"/>
  <c r="Y234" i="18"/>
  <c r="X482" i="18"/>
  <c r="Y482" i="18"/>
  <c r="X546" i="18"/>
  <c r="Y546" i="18"/>
  <c r="X714" i="18"/>
  <c r="Y714" i="18"/>
  <c r="X946" i="18"/>
  <c r="Y946" i="18"/>
  <c r="X1186" i="18"/>
  <c r="Y1186" i="18"/>
  <c r="X1322" i="18"/>
  <c r="Y1322" i="18"/>
  <c r="X397" i="18"/>
  <c r="Y397" i="18"/>
  <c r="X1149" i="18"/>
  <c r="Y1149" i="18"/>
  <c r="X758" i="18"/>
  <c r="Y758" i="18"/>
  <c r="X171" i="18"/>
  <c r="Y171" i="18"/>
  <c r="X475" i="18"/>
  <c r="Y475" i="18"/>
  <c r="X539" i="18"/>
  <c r="Y539" i="18"/>
  <c r="X699" i="18"/>
  <c r="Y699" i="18"/>
  <c r="X899" i="18"/>
  <c r="Y899" i="18"/>
  <c r="X1171" i="18"/>
  <c r="Y1171" i="18"/>
  <c r="X1323" i="18"/>
  <c r="Y1323" i="18"/>
  <c r="X509" i="18"/>
  <c r="Y509" i="18"/>
  <c r="X1365" i="18"/>
  <c r="Y1365" i="18"/>
  <c r="X934" i="18"/>
  <c r="Y934" i="18"/>
  <c r="X252" i="18"/>
  <c r="Y252" i="18"/>
  <c r="X492" i="18"/>
  <c r="Y492" i="18"/>
  <c r="X572" i="18"/>
  <c r="Y572" i="18"/>
  <c r="X860" i="18"/>
  <c r="Y860" i="18"/>
  <c r="X948" i="18"/>
  <c r="Y948" i="18"/>
  <c r="X1292" i="18"/>
  <c r="Y1292" i="18"/>
  <c r="X1356" i="18"/>
  <c r="Y1356" i="18"/>
  <c r="X1157" i="18"/>
  <c r="Y1157" i="18"/>
  <c r="R10" i="18"/>
  <c r="S10" i="18"/>
  <c r="T10" i="18"/>
  <c r="R11" i="18"/>
  <c r="S11" i="18"/>
  <c r="T11" i="18"/>
  <c r="R12" i="18"/>
  <c r="S12" i="18"/>
  <c r="T12" i="18"/>
  <c r="R13" i="18"/>
  <c r="S13" i="18"/>
  <c r="T13" i="18"/>
  <c r="R14" i="18"/>
  <c r="S14" i="18"/>
  <c r="T14" i="18"/>
  <c r="R15" i="18"/>
  <c r="S15" i="18"/>
  <c r="T15" i="18"/>
  <c r="R16" i="18"/>
  <c r="S16" i="18"/>
  <c r="T16" i="18"/>
  <c r="R17" i="18"/>
  <c r="S17" i="18"/>
  <c r="T17" i="18"/>
  <c r="R18" i="18"/>
  <c r="S18" i="18"/>
  <c r="T18" i="18"/>
  <c r="R19" i="18"/>
  <c r="S19" i="18"/>
  <c r="T19" i="18"/>
  <c r="R20" i="18"/>
  <c r="S20" i="18"/>
  <c r="T20" i="18"/>
  <c r="R21" i="18"/>
  <c r="S21" i="18"/>
  <c r="T21" i="18"/>
  <c r="R22" i="18"/>
  <c r="S22" i="18"/>
  <c r="T22" i="18"/>
  <c r="R23" i="18"/>
  <c r="S23" i="18"/>
  <c r="T23" i="18"/>
  <c r="R24" i="18"/>
  <c r="S24" i="18"/>
  <c r="T24" i="18"/>
  <c r="R25" i="18"/>
  <c r="S25" i="18"/>
  <c r="T25" i="18"/>
  <c r="R26" i="18"/>
  <c r="S26" i="18"/>
  <c r="T26" i="18"/>
  <c r="R27" i="18"/>
  <c r="S27" i="18"/>
  <c r="T27" i="18"/>
  <c r="R28" i="18"/>
  <c r="S28" i="18"/>
  <c r="T28" i="18"/>
  <c r="R29" i="18"/>
  <c r="S29" i="18"/>
  <c r="T29" i="18"/>
  <c r="R30" i="18"/>
  <c r="S30" i="18"/>
  <c r="T30" i="18"/>
  <c r="R31" i="18"/>
  <c r="S31" i="18"/>
  <c r="T31" i="18"/>
  <c r="R32" i="18"/>
  <c r="S32" i="18"/>
  <c r="T32" i="18"/>
  <c r="R33" i="18"/>
  <c r="S33" i="18"/>
  <c r="T33" i="18"/>
  <c r="R34" i="18"/>
  <c r="S34" i="18"/>
  <c r="T34" i="18"/>
  <c r="R35" i="18"/>
  <c r="S35" i="18"/>
  <c r="T35" i="18"/>
  <c r="R36" i="18"/>
  <c r="S36" i="18"/>
  <c r="T36" i="18"/>
  <c r="R37" i="18"/>
  <c r="S37" i="18"/>
  <c r="T37" i="18"/>
  <c r="R38" i="18"/>
  <c r="S38" i="18"/>
  <c r="T38" i="18"/>
  <c r="R39" i="18"/>
  <c r="S39" i="18"/>
  <c r="T39" i="18"/>
  <c r="R40" i="18"/>
  <c r="S40" i="18"/>
  <c r="T40" i="18"/>
  <c r="R41" i="18"/>
  <c r="S41" i="18"/>
  <c r="T41" i="18"/>
  <c r="R42" i="18"/>
  <c r="S42" i="18"/>
  <c r="T42" i="18"/>
  <c r="R43" i="18"/>
  <c r="S43" i="18"/>
  <c r="T43" i="18"/>
  <c r="R44" i="18"/>
  <c r="S44" i="18"/>
  <c r="T44" i="18"/>
  <c r="R45" i="18"/>
  <c r="S45" i="18"/>
  <c r="T45" i="18"/>
  <c r="R46" i="18"/>
  <c r="S46" i="18"/>
  <c r="T46" i="18"/>
  <c r="R47" i="18"/>
  <c r="S47" i="18"/>
  <c r="T47" i="18"/>
  <c r="R48" i="18"/>
  <c r="S48" i="18"/>
  <c r="T48" i="18"/>
  <c r="R49" i="18"/>
  <c r="S49" i="18"/>
  <c r="T49" i="18"/>
  <c r="R50" i="18"/>
  <c r="S50" i="18"/>
  <c r="T50" i="18"/>
  <c r="R51" i="18"/>
  <c r="S51" i="18"/>
  <c r="T51" i="18"/>
  <c r="R52" i="18"/>
  <c r="S52" i="18"/>
  <c r="T52" i="18"/>
  <c r="R53" i="18"/>
  <c r="S53" i="18"/>
  <c r="T53" i="18"/>
  <c r="R54" i="18"/>
  <c r="S54" i="18"/>
  <c r="T54" i="18"/>
  <c r="R55" i="18"/>
  <c r="S55" i="18"/>
  <c r="T55" i="18"/>
  <c r="R56" i="18"/>
  <c r="S56" i="18"/>
  <c r="T56" i="18"/>
  <c r="R57" i="18"/>
  <c r="S57" i="18"/>
  <c r="T57" i="18"/>
  <c r="R58" i="18"/>
  <c r="S58" i="18"/>
  <c r="T58" i="18"/>
  <c r="R59" i="18"/>
  <c r="S59" i="18"/>
  <c r="T59" i="18"/>
  <c r="R60" i="18"/>
  <c r="S60" i="18"/>
  <c r="T60" i="18"/>
  <c r="R61" i="18"/>
  <c r="S61" i="18"/>
  <c r="T61" i="18"/>
  <c r="R62" i="18"/>
  <c r="S62" i="18"/>
  <c r="T62" i="18"/>
  <c r="R63" i="18"/>
  <c r="S63" i="18"/>
  <c r="T63" i="18"/>
  <c r="R64" i="18"/>
  <c r="S64" i="18"/>
  <c r="T64" i="18"/>
  <c r="R65" i="18"/>
  <c r="S65" i="18"/>
  <c r="T65" i="18"/>
  <c r="R66" i="18"/>
  <c r="S66" i="18"/>
  <c r="T66" i="18"/>
  <c r="R67" i="18"/>
  <c r="S67" i="18"/>
  <c r="T67" i="18"/>
  <c r="R68" i="18"/>
  <c r="S68" i="18"/>
  <c r="T68" i="18"/>
  <c r="R69" i="18"/>
  <c r="S69" i="18"/>
  <c r="T69" i="18"/>
  <c r="R70" i="18"/>
  <c r="S70" i="18"/>
  <c r="T70" i="18"/>
  <c r="R71" i="18"/>
  <c r="S71" i="18"/>
  <c r="T71" i="18"/>
  <c r="R72" i="18"/>
  <c r="S72" i="18"/>
  <c r="T72" i="18"/>
  <c r="R73" i="18"/>
  <c r="S73" i="18"/>
  <c r="T73" i="18"/>
  <c r="R74" i="18"/>
  <c r="S74" i="18"/>
  <c r="T74" i="18"/>
  <c r="R75" i="18"/>
  <c r="S75" i="18"/>
  <c r="T75" i="18"/>
  <c r="R76" i="18"/>
  <c r="S76" i="18"/>
  <c r="T76" i="18"/>
  <c r="R77" i="18"/>
  <c r="S77" i="18"/>
  <c r="T77" i="18"/>
  <c r="R78" i="18"/>
  <c r="S78" i="18"/>
  <c r="T78" i="18"/>
  <c r="R79" i="18"/>
  <c r="S79" i="18"/>
  <c r="T79" i="18"/>
  <c r="R80" i="18"/>
  <c r="S80" i="18"/>
  <c r="T80" i="18"/>
  <c r="R81" i="18"/>
  <c r="S81" i="18"/>
  <c r="T81" i="18"/>
  <c r="R82" i="18"/>
  <c r="S82" i="18"/>
  <c r="T82" i="18"/>
  <c r="R83" i="18"/>
  <c r="S83" i="18"/>
  <c r="T83" i="18"/>
  <c r="R84" i="18"/>
  <c r="S84" i="18"/>
  <c r="T84" i="18"/>
  <c r="R85" i="18"/>
  <c r="S85" i="18"/>
  <c r="T85" i="18"/>
  <c r="R86" i="18"/>
  <c r="S86" i="18"/>
  <c r="T86" i="18"/>
  <c r="R87" i="18"/>
  <c r="S87" i="18"/>
  <c r="T87" i="18"/>
  <c r="R88" i="18"/>
  <c r="S88" i="18"/>
  <c r="T88" i="18"/>
  <c r="R89" i="18"/>
  <c r="S89" i="18"/>
  <c r="T89" i="18"/>
  <c r="R90" i="18"/>
  <c r="S90" i="18"/>
  <c r="T90" i="18"/>
  <c r="R91" i="18"/>
  <c r="S91" i="18"/>
  <c r="T91" i="18"/>
  <c r="R92" i="18"/>
  <c r="S92" i="18"/>
  <c r="T92" i="18"/>
  <c r="R93" i="18"/>
  <c r="S93" i="18"/>
  <c r="T93" i="18"/>
  <c r="R94" i="18"/>
  <c r="S94" i="18"/>
  <c r="T94" i="18"/>
  <c r="R95" i="18"/>
  <c r="S95" i="18"/>
  <c r="T95" i="18"/>
  <c r="R96" i="18"/>
  <c r="S96" i="18"/>
  <c r="T96" i="18"/>
  <c r="R97" i="18"/>
  <c r="S97" i="18"/>
  <c r="T97" i="18"/>
  <c r="R98" i="18"/>
  <c r="S98" i="18"/>
  <c r="T98" i="18"/>
  <c r="R99" i="18"/>
  <c r="S99" i="18"/>
  <c r="T99" i="18"/>
  <c r="R100" i="18"/>
  <c r="S100" i="18"/>
  <c r="T100" i="18"/>
  <c r="R101" i="18"/>
  <c r="S101" i="18"/>
  <c r="T101" i="18"/>
  <c r="R102" i="18"/>
  <c r="S102" i="18"/>
  <c r="T102" i="18"/>
  <c r="R103" i="18"/>
  <c r="S103" i="18"/>
  <c r="T103" i="18"/>
  <c r="R104" i="18"/>
  <c r="S104" i="18"/>
  <c r="T104" i="18"/>
  <c r="R105" i="18"/>
  <c r="S105" i="18"/>
  <c r="T105" i="18"/>
  <c r="R106" i="18"/>
  <c r="S106" i="18"/>
  <c r="T106" i="18"/>
  <c r="R107" i="18"/>
  <c r="S107" i="18"/>
  <c r="T107" i="18"/>
  <c r="R108" i="18"/>
  <c r="S108" i="18"/>
  <c r="T108" i="18"/>
  <c r="R109" i="18"/>
  <c r="S109" i="18"/>
  <c r="T109" i="18"/>
  <c r="R110" i="18"/>
  <c r="S110" i="18"/>
  <c r="T110" i="18"/>
  <c r="R111" i="18"/>
  <c r="S111" i="18"/>
  <c r="T111" i="18"/>
  <c r="R112" i="18"/>
  <c r="S112" i="18"/>
  <c r="T112" i="18"/>
  <c r="R113" i="18"/>
  <c r="S113" i="18"/>
  <c r="T113" i="18"/>
  <c r="R114" i="18"/>
  <c r="S114" i="18"/>
  <c r="T114" i="18"/>
  <c r="R115" i="18"/>
  <c r="S115" i="18"/>
  <c r="T115" i="18"/>
  <c r="R116" i="18"/>
  <c r="S116" i="18"/>
  <c r="T116" i="18"/>
  <c r="R117" i="18"/>
  <c r="S117" i="18"/>
  <c r="T117" i="18"/>
  <c r="R118" i="18"/>
  <c r="S118" i="18"/>
  <c r="T118" i="18"/>
  <c r="R119" i="18"/>
  <c r="S119" i="18"/>
  <c r="T119" i="18"/>
  <c r="R120" i="18"/>
  <c r="S120" i="18"/>
  <c r="T120" i="18"/>
  <c r="R121" i="18"/>
  <c r="S121" i="18"/>
  <c r="T121" i="18"/>
  <c r="R122" i="18"/>
  <c r="S122" i="18"/>
  <c r="T122" i="18"/>
  <c r="R123" i="18"/>
  <c r="S123" i="18"/>
  <c r="T123" i="18"/>
  <c r="R124" i="18"/>
  <c r="S124" i="18"/>
  <c r="T124" i="18"/>
  <c r="R125" i="18"/>
  <c r="S125" i="18"/>
  <c r="T125" i="18"/>
  <c r="R126" i="18"/>
  <c r="S126" i="18"/>
  <c r="T126" i="18"/>
  <c r="R127" i="18"/>
  <c r="S127" i="18"/>
  <c r="T127" i="18"/>
  <c r="R128" i="18"/>
  <c r="S128" i="18"/>
  <c r="T128" i="18"/>
  <c r="R129" i="18"/>
  <c r="S129" i="18"/>
  <c r="T129" i="18"/>
  <c r="R130" i="18"/>
  <c r="S130" i="18"/>
  <c r="T130" i="18"/>
  <c r="R131" i="18"/>
  <c r="S131" i="18"/>
  <c r="T131" i="18"/>
  <c r="R132" i="18"/>
  <c r="S132" i="18"/>
  <c r="T132" i="18"/>
  <c r="R133" i="18"/>
  <c r="S133" i="18"/>
  <c r="T133" i="18"/>
  <c r="R134" i="18"/>
  <c r="S134" i="18"/>
  <c r="T134" i="18"/>
  <c r="R135" i="18"/>
  <c r="S135" i="18"/>
  <c r="T135" i="18"/>
  <c r="R136" i="18"/>
  <c r="S136" i="18"/>
  <c r="T136" i="18"/>
  <c r="R137" i="18"/>
  <c r="S137" i="18"/>
  <c r="T137" i="18"/>
  <c r="R138" i="18"/>
  <c r="S138" i="18"/>
  <c r="T138" i="18"/>
  <c r="R139" i="18"/>
  <c r="S139" i="18"/>
  <c r="T139" i="18"/>
  <c r="R140" i="18"/>
  <c r="S140" i="18"/>
  <c r="T140" i="18"/>
  <c r="R141" i="18"/>
  <c r="S141" i="18"/>
  <c r="T141" i="18"/>
  <c r="R142" i="18"/>
  <c r="S142" i="18"/>
  <c r="T142" i="18"/>
  <c r="R143" i="18"/>
  <c r="S143" i="18"/>
  <c r="T143" i="18"/>
  <c r="R144" i="18"/>
  <c r="S144" i="18"/>
  <c r="T144" i="18"/>
  <c r="R145" i="18"/>
  <c r="S145" i="18"/>
  <c r="T145" i="18"/>
  <c r="R146" i="18"/>
  <c r="S146" i="18"/>
  <c r="T146" i="18"/>
  <c r="R147" i="18"/>
  <c r="S147" i="18"/>
  <c r="T147" i="18"/>
  <c r="R148" i="18"/>
  <c r="S148" i="18"/>
  <c r="T148" i="18"/>
  <c r="R149" i="18"/>
  <c r="S149" i="18"/>
  <c r="T149" i="18"/>
  <c r="R150" i="18"/>
  <c r="S150" i="18"/>
  <c r="T150" i="18"/>
  <c r="R151" i="18"/>
  <c r="S151" i="18"/>
  <c r="T151" i="18"/>
  <c r="R152" i="18"/>
  <c r="S152" i="18"/>
  <c r="T152" i="18"/>
  <c r="R153" i="18"/>
  <c r="S153" i="18"/>
  <c r="T153" i="18"/>
  <c r="R154" i="18"/>
  <c r="S154" i="18"/>
  <c r="T154" i="18"/>
  <c r="R155" i="18"/>
  <c r="S155" i="18"/>
  <c r="T155" i="18"/>
  <c r="R156" i="18"/>
  <c r="S156" i="18"/>
  <c r="T156" i="18"/>
  <c r="R157" i="18"/>
  <c r="S157" i="18"/>
  <c r="T157" i="18"/>
  <c r="R158" i="18"/>
  <c r="S158" i="18"/>
  <c r="T158" i="18"/>
  <c r="R159" i="18"/>
  <c r="S159" i="18"/>
  <c r="T159" i="18"/>
  <c r="R160" i="18"/>
  <c r="S160" i="18"/>
  <c r="T160" i="18"/>
  <c r="R161" i="18"/>
  <c r="S161" i="18"/>
  <c r="T161" i="18"/>
  <c r="R162" i="18"/>
  <c r="S162" i="18"/>
  <c r="T162" i="18"/>
  <c r="R163" i="18"/>
  <c r="S163" i="18"/>
  <c r="T163" i="18"/>
  <c r="R164" i="18"/>
  <c r="S164" i="18"/>
  <c r="T164" i="18"/>
  <c r="R165" i="18"/>
  <c r="S165" i="18"/>
  <c r="T165" i="18"/>
  <c r="R166" i="18"/>
  <c r="S166" i="18"/>
  <c r="T166" i="18"/>
  <c r="R167" i="18"/>
  <c r="S167" i="18"/>
  <c r="T167" i="18"/>
  <c r="R168" i="18"/>
  <c r="S168" i="18"/>
  <c r="T168" i="18"/>
  <c r="R169" i="18"/>
  <c r="S169" i="18"/>
  <c r="T169" i="18"/>
  <c r="R170" i="18"/>
  <c r="S170" i="18"/>
  <c r="T170" i="18"/>
  <c r="R171" i="18"/>
  <c r="S171" i="18"/>
  <c r="T171" i="18"/>
  <c r="R172" i="18"/>
  <c r="S172" i="18"/>
  <c r="T172" i="18"/>
  <c r="R173" i="18"/>
  <c r="S173" i="18"/>
  <c r="T173" i="18"/>
  <c r="R174" i="18"/>
  <c r="S174" i="18"/>
  <c r="T174" i="18"/>
  <c r="R175" i="18"/>
  <c r="S175" i="18"/>
  <c r="T175" i="18"/>
  <c r="R176" i="18"/>
  <c r="S176" i="18"/>
  <c r="T176" i="18"/>
  <c r="R177" i="18"/>
  <c r="S177" i="18"/>
  <c r="T177" i="18"/>
  <c r="R178" i="18"/>
  <c r="S178" i="18"/>
  <c r="T178" i="18"/>
  <c r="R179" i="18"/>
  <c r="S179" i="18"/>
  <c r="T179" i="18"/>
  <c r="R180" i="18"/>
  <c r="S180" i="18"/>
  <c r="T180" i="18"/>
  <c r="R181" i="18"/>
  <c r="S181" i="18"/>
  <c r="T181" i="18"/>
  <c r="R182" i="18"/>
  <c r="S182" i="18"/>
  <c r="T182" i="18"/>
  <c r="R183" i="18"/>
  <c r="S183" i="18"/>
  <c r="T183" i="18"/>
  <c r="R184" i="18"/>
  <c r="S184" i="18"/>
  <c r="T184" i="18"/>
  <c r="R185" i="18"/>
  <c r="S185" i="18"/>
  <c r="T185" i="18"/>
  <c r="R186" i="18"/>
  <c r="S186" i="18"/>
  <c r="T186" i="18"/>
  <c r="R187" i="18"/>
  <c r="S187" i="18"/>
  <c r="T187" i="18"/>
  <c r="R188" i="18"/>
  <c r="S188" i="18"/>
  <c r="T188" i="18"/>
  <c r="R189" i="18"/>
  <c r="S189" i="18"/>
  <c r="T189" i="18"/>
  <c r="R190" i="18"/>
  <c r="S190" i="18"/>
  <c r="T190" i="18"/>
  <c r="R191" i="18"/>
  <c r="S191" i="18"/>
  <c r="T191" i="18"/>
  <c r="R192" i="18"/>
  <c r="S192" i="18"/>
  <c r="T192" i="18"/>
  <c r="R193" i="18"/>
  <c r="S193" i="18"/>
  <c r="T193" i="18"/>
  <c r="R194" i="18"/>
  <c r="S194" i="18"/>
  <c r="T194" i="18"/>
  <c r="R195" i="18"/>
  <c r="S195" i="18"/>
  <c r="T195" i="18"/>
  <c r="R196" i="18"/>
  <c r="S196" i="18"/>
  <c r="T196" i="18"/>
  <c r="R197" i="18"/>
  <c r="S197" i="18"/>
  <c r="T197" i="18"/>
  <c r="R198" i="18"/>
  <c r="S198" i="18"/>
  <c r="T198" i="18"/>
  <c r="R199" i="18"/>
  <c r="S199" i="18"/>
  <c r="T199" i="18"/>
  <c r="R200" i="18"/>
  <c r="S200" i="18"/>
  <c r="T200" i="18"/>
  <c r="R201" i="18"/>
  <c r="S201" i="18"/>
  <c r="T201" i="18"/>
  <c r="R202" i="18"/>
  <c r="S202" i="18"/>
  <c r="T202" i="18"/>
  <c r="R203" i="18"/>
  <c r="S203" i="18"/>
  <c r="T203" i="18"/>
  <c r="R204" i="18"/>
  <c r="S204" i="18"/>
  <c r="T204" i="18"/>
  <c r="R205" i="18"/>
  <c r="S205" i="18"/>
  <c r="T205" i="18"/>
  <c r="R206" i="18"/>
  <c r="S206" i="18"/>
  <c r="T206" i="18"/>
  <c r="R207" i="18"/>
  <c r="S207" i="18"/>
  <c r="T207" i="18"/>
  <c r="R208" i="18"/>
  <c r="S208" i="18"/>
  <c r="T208" i="18"/>
  <c r="R209" i="18"/>
  <c r="S209" i="18"/>
  <c r="T209" i="18"/>
  <c r="R210" i="18"/>
  <c r="S210" i="18"/>
  <c r="T210" i="18"/>
  <c r="R211" i="18"/>
  <c r="S211" i="18"/>
  <c r="T211" i="18"/>
  <c r="R212" i="18"/>
  <c r="S212" i="18"/>
  <c r="T212" i="18"/>
  <c r="R213" i="18"/>
  <c r="S213" i="18"/>
  <c r="T213" i="18"/>
  <c r="R214" i="18"/>
  <c r="S214" i="18"/>
  <c r="T214" i="18"/>
  <c r="R215" i="18"/>
  <c r="S215" i="18"/>
  <c r="T215" i="18"/>
  <c r="R216" i="18"/>
  <c r="S216" i="18"/>
  <c r="T216" i="18"/>
  <c r="R217" i="18"/>
  <c r="S217" i="18"/>
  <c r="T217" i="18"/>
  <c r="R218" i="18"/>
  <c r="S218" i="18"/>
  <c r="T218" i="18"/>
  <c r="R219" i="18"/>
  <c r="S219" i="18"/>
  <c r="T219" i="18"/>
  <c r="R220" i="18"/>
  <c r="S220" i="18"/>
  <c r="T220" i="18"/>
  <c r="R221" i="18"/>
  <c r="S221" i="18"/>
  <c r="T221" i="18"/>
  <c r="R222" i="18"/>
  <c r="S222" i="18"/>
  <c r="T222" i="18"/>
  <c r="R223" i="18"/>
  <c r="S223" i="18"/>
  <c r="T223" i="18"/>
  <c r="R224" i="18"/>
  <c r="S224" i="18"/>
  <c r="T224" i="18"/>
  <c r="R225" i="18"/>
  <c r="S225" i="18"/>
  <c r="T225" i="18"/>
  <c r="R226" i="18"/>
  <c r="S226" i="18"/>
  <c r="T226" i="18"/>
  <c r="R227" i="18"/>
  <c r="S227" i="18"/>
  <c r="T227" i="18"/>
  <c r="R228" i="18"/>
  <c r="S228" i="18"/>
  <c r="T228" i="18"/>
  <c r="R229" i="18"/>
  <c r="S229" i="18"/>
  <c r="T229" i="18"/>
  <c r="R230" i="18"/>
  <c r="S230" i="18"/>
  <c r="T230" i="18"/>
  <c r="R231" i="18"/>
  <c r="S231" i="18"/>
  <c r="T231" i="18"/>
  <c r="R232" i="18"/>
  <c r="S232" i="18"/>
  <c r="T232" i="18"/>
  <c r="R233" i="18"/>
  <c r="S233" i="18"/>
  <c r="T233" i="18"/>
  <c r="R234" i="18"/>
  <c r="S234" i="18"/>
  <c r="T234" i="18"/>
  <c r="R235" i="18"/>
  <c r="S235" i="18"/>
  <c r="T235" i="18"/>
  <c r="R236" i="18"/>
  <c r="S236" i="18"/>
  <c r="T236" i="18"/>
  <c r="R237" i="18"/>
  <c r="S237" i="18"/>
  <c r="T237" i="18"/>
  <c r="R238" i="18"/>
  <c r="S238" i="18"/>
  <c r="T238" i="18"/>
  <c r="R239" i="18"/>
  <c r="S239" i="18"/>
  <c r="T239" i="18"/>
  <c r="R240" i="18"/>
  <c r="S240" i="18"/>
  <c r="T240" i="18"/>
  <c r="R241" i="18"/>
  <c r="S241" i="18"/>
  <c r="T241" i="18"/>
  <c r="R242" i="18"/>
  <c r="S242" i="18"/>
  <c r="T242" i="18"/>
  <c r="R243" i="18"/>
  <c r="S243" i="18"/>
  <c r="T243" i="18"/>
  <c r="R244" i="18"/>
  <c r="S244" i="18"/>
  <c r="T244" i="18"/>
  <c r="R245" i="18"/>
  <c r="S245" i="18"/>
  <c r="T245" i="18"/>
  <c r="R246" i="18"/>
  <c r="S246" i="18"/>
  <c r="T246" i="18"/>
  <c r="R247" i="18"/>
  <c r="S247" i="18"/>
  <c r="T247" i="18"/>
  <c r="R248" i="18"/>
  <c r="S248" i="18"/>
  <c r="T248" i="18"/>
  <c r="R249" i="18"/>
  <c r="S249" i="18"/>
  <c r="T249" i="18"/>
  <c r="R250" i="18"/>
  <c r="S250" i="18"/>
  <c r="T250" i="18"/>
  <c r="R251" i="18"/>
  <c r="S251" i="18"/>
  <c r="T251" i="18"/>
  <c r="R252" i="18"/>
  <c r="S252" i="18"/>
  <c r="T252" i="18"/>
  <c r="R253" i="18"/>
  <c r="S253" i="18"/>
  <c r="T253" i="18"/>
  <c r="R254" i="18"/>
  <c r="S254" i="18"/>
  <c r="T254" i="18"/>
  <c r="R255" i="18"/>
  <c r="S255" i="18"/>
  <c r="T255" i="18"/>
  <c r="R256" i="18"/>
  <c r="S256" i="18"/>
  <c r="T256" i="18"/>
  <c r="R257" i="18"/>
  <c r="S257" i="18"/>
  <c r="T257" i="18"/>
  <c r="R258" i="18"/>
  <c r="S258" i="18"/>
  <c r="T258" i="18"/>
  <c r="R259" i="18"/>
  <c r="S259" i="18"/>
  <c r="T259" i="18"/>
  <c r="R260" i="18"/>
  <c r="S260" i="18"/>
  <c r="T260" i="18"/>
  <c r="R261" i="18"/>
  <c r="S261" i="18"/>
  <c r="T261" i="18"/>
  <c r="R262" i="18"/>
  <c r="S262" i="18"/>
  <c r="T262" i="18"/>
  <c r="R263" i="18"/>
  <c r="S263" i="18"/>
  <c r="T263" i="18"/>
  <c r="R264" i="18"/>
  <c r="S264" i="18"/>
  <c r="T264" i="18"/>
  <c r="R265" i="18"/>
  <c r="S265" i="18"/>
  <c r="T265" i="18"/>
  <c r="R266" i="18"/>
  <c r="S266" i="18"/>
  <c r="T266" i="18"/>
  <c r="R267" i="18"/>
  <c r="S267" i="18"/>
  <c r="T267" i="18"/>
  <c r="R268" i="18"/>
  <c r="S268" i="18"/>
  <c r="T268" i="18"/>
  <c r="R269" i="18"/>
  <c r="S269" i="18"/>
  <c r="T269" i="18"/>
  <c r="R270" i="18"/>
  <c r="S270" i="18"/>
  <c r="T270" i="18"/>
  <c r="R271" i="18"/>
  <c r="S271" i="18"/>
  <c r="T271" i="18"/>
  <c r="R272" i="18"/>
  <c r="S272" i="18"/>
  <c r="T272" i="18"/>
  <c r="R273" i="18"/>
  <c r="S273" i="18"/>
  <c r="T273" i="18"/>
  <c r="R274" i="18"/>
  <c r="S274" i="18"/>
  <c r="T274" i="18"/>
  <c r="R275" i="18"/>
  <c r="S275" i="18"/>
  <c r="T275" i="18"/>
  <c r="R276" i="18"/>
  <c r="S276" i="18"/>
  <c r="T276" i="18"/>
  <c r="R277" i="18"/>
  <c r="S277" i="18"/>
  <c r="T277" i="18"/>
  <c r="R278" i="18"/>
  <c r="S278" i="18"/>
  <c r="T278" i="18"/>
  <c r="R279" i="18"/>
  <c r="S279" i="18"/>
  <c r="T279" i="18"/>
  <c r="R280" i="18"/>
  <c r="S280" i="18"/>
  <c r="T280" i="18"/>
  <c r="R281" i="18"/>
  <c r="S281" i="18"/>
  <c r="T281" i="18"/>
  <c r="R282" i="18"/>
  <c r="S282" i="18"/>
  <c r="T282" i="18"/>
  <c r="R283" i="18"/>
  <c r="S283" i="18"/>
  <c r="T283" i="18"/>
  <c r="R284" i="18"/>
  <c r="S284" i="18"/>
  <c r="T284" i="18"/>
  <c r="R285" i="18"/>
  <c r="S285" i="18"/>
  <c r="T285" i="18"/>
  <c r="R286" i="18"/>
  <c r="S286" i="18"/>
  <c r="T286" i="18"/>
  <c r="R287" i="18"/>
  <c r="S287" i="18"/>
  <c r="T287" i="18"/>
  <c r="R288" i="18"/>
  <c r="S288" i="18"/>
  <c r="T288" i="18"/>
  <c r="R289" i="18"/>
  <c r="S289" i="18"/>
  <c r="T289" i="18"/>
  <c r="R290" i="18"/>
  <c r="S290" i="18"/>
  <c r="T290" i="18"/>
  <c r="R291" i="18"/>
  <c r="S291" i="18"/>
  <c r="T291" i="18"/>
  <c r="R292" i="18"/>
  <c r="S292" i="18"/>
  <c r="T292" i="18"/>
  <c r="R293" i="18"/>
  <c r="S293" i="18"/>
  <c r="T293" i="18"/>
  <c r="R294" i="18"/>
  <c r="S294" i="18"/>
  <c r="T294" i="18"/>
  <c r="R295" i="18"/>
  <c r="S295" i="18"/>
  <c r="T295" i="18"/>
  <c r="R296" i="18"/>
  <c r="S296" i="18"/>
  <c r="T296" i="18"/>
  <c r="R297" i="18"/>
  <c r="S297" i="18"/>
  <c r="T297" i="18"/>
  <c r="R298" i="18"/>
  <c r="S298" i="18"/>
  <c r="T298" i="18"/>
  <c r="R299" i="18"/>
  <c r="S299" i="18"/>
  <c r="T299" i="18"/>
  <c r="R300" i="18"/>
  <c r="S300" i="18"/>
  <c r="T300" i="18"/>
  <c r="R301" i="18"/>
  <c r="S301" i="18"/>
  <c r="T301" i="18"/>
  <c r="R302" i="18"/>
  <c r="S302" i="18"/>
  <c r="T302" i="18"/>
  <c r="R303" i="18"/>
  <c r="S303" i="18"/>
  <c r="T303" i="18"/>
  <c r="R304" i="18"/>
  <c r="S304" i="18"/>
  <c r="T304" i="18"/>
  <c r="R305" i="18"/>
  <c r="S305" i="18"/>
  <c r="T305" i="18"/>
  <c r="R306" i="18"/>
  <c r="S306" i="18"/>
  <c r="T306" i="18"/>
  <c r="R307" i="18"/>
  <c r="S307" i="18"/>
  <c r="T307" i="18"/>
  <c r="R308" i="18"/>
  <c r="S308" i="18"/>
  <c r="T308" i="18"/>
  <c r="R309" i="18"/>
  <c r="S309" i="18"/>
  <c r="T309" i="18"/>
  <c r="R310" i="18"/>
  <c r="S310" i="18"/>
  <c r="T310" i="18"/>
  <c r="R311" i="18"/>
  <c r="S311" i="18"/>
  <c r="T311" i="18"/>
  <c r="R312" i="18"/>
  <c r="S312" i="18"/>
  <c r="T312" i="18"/>
  <c r="R313" i="18"/>
  <c r="S313" i="18"/>
  <c r="T313" i="18"/>
  <c r="R314" i="18"/>
  <c r="S314" i="18"/>
  <c r="T314" i="18"/>
  <c r="R315" i="18"/>
  <c r="S315" i="18"/>
  <c r="T315" i="18"/>
  <c r="R316" i="18"/>
  <c r="S316" i="18"/>
  <c r="T316" i="18"/>
  <c r="R317" i="18"/>
  <c r="S317" i="18"/>
  <c r="T317" i="18"/>
  <c r="R318" i="18"/>
  <c r="S318" i="18"/>
  <c r="T318" i="18"/>
  <c r="R319" i="18"/>
  <c r="S319" i="18"/>
  <c r="T319" i="18"/>
  <c r="R320" i="18"/>
  <c r="S320" i="18"/>
  <c r="T320" i="18"/>
  <c r="R321" i="18"/>
  <c r="S321" i="18"/>
  <c r="T321" i="18"/>
  <c r="R322" i="18"/>
  <c r="S322" i="18"/>
  <c r="T322" i="18"/>
  <c r="R323" i="18"/>
  <c r="S323" i="18"/>
  <c r="T323" i="18"/>
  <c r="R324" i="18"/>
  <c r="S324" i="18"/>
  <c r="T324" i="18"/>
  <c r="R325" i="18"/>
  <c r="S325" i="18"/>
  <c r="T325" i="18"/>
  <c r="R326" i="18"/>
  <c r="S326" i="18"/>
  <c r="T326" i="18"/>
  <c r="R327" i="18"/>
  <c r="S327" i="18"/>
  <c r="T327" i="18"/>
  <c r="R328" i="18"/>
  <c r="S328" i="18"/>
  <c r="T328" i="18"/>
  <c r="R329" i="18"/>
  <c r="S329" i="18"/>
  <c r="T329" i="18"/>
  <c r="R330" i="18"/>
  <c r="S330" i="18"/>
  <c r="T330" i="18"/>
  <c r="R331" i="18"/>
  <c r="S331" i="18"/>
  <c r="T331" i="18"/>
  <c r="R332" i="18"/>
  <c r="S332" i="18"/>
  <c r="T332" i="18"/>
  <c r="R333" i="18"/>
  <c r="S333" i="18"/>
  <c r="T333" i="18"/>
  <c r="R334" i="18"/>
  <c r="S334" i="18"/>
  <c r="T334" i="18"/>
  <c r="R335" i="18"/>
  <c r="S335" i="18"/>
  <c r="T335" i="18"/>
  <c r="R336" i="18"/>
  <c r="S336" i="18"/>
  <c r="T336" i="18"/>
  <c r="R337" i="18"/>
  <c r="S337" i="18"/>
  <c r="T337" i="18"/>
  <c r="R338" i="18"/>
  <c r="S338" i="18"/>
  <c r="T338" i="18"/>
  <c r="R339" i="18"/>
  <c r="S339" i="18"/>
  <c r="T339" i="18"/>
  <c r="R340" i="18"/>
  <c r="S340" i="18"/>
  <c r="T340" i="18"/>
  <c r="R341" i="18"/>
  <c r="S341" i="18"/>
  <c r="T341" i="18"/>
  <c r="R342" i="18"/>
  <c r="S342" i="18"/>
  <c r="T342" i="18"/>
  <c r="R343" i="18"/>
  <c r="S343" i="18"/>
  <c r="T343" i="18"/>
  <c r="R344" i="18"/>
  <c r="S344" i="18"/>
  <c r="T344" i="18"/>
  <c r="R345" i="18"/>
  <c r="S345" i="18"/>
  <c r="T345" i="18"/>
  <c r="R346" i="18"/>
  <c r="S346" i="18"/>
  <c r="T346" i="18"/>
  <c r="R347" i="18"/>
  <c r="S347" i="18"/>
  <c r="T347" i="18"/>
  <c r="R348" i="18"/>
  <c r="S348" i="18"/>
  <c r="T348" i="18"/>
  <c r="R349" i="18"/>
  <c r="S349" i="18"/>
  <c r="T349" i="18"/>
  <c r="R350" i="18"/>
  <c r="S350" i="18"/>
  <c r="T350" i="18"/>
  <c r="R351" i="18"/>
  <c r="S351" i="18"/>
  <c r="T351" i="18"/>
  <c r="R352" i="18"/>
  <c r="S352" i="18"/>
  <c r="T352" i="18"/>
  <c r="R353" i="18"/>
  <c r="S353" i="18"/>
  <c r="T353" i="18"/>
  <c r="R354" i="18"/>
  <c r="S354" i="18"/>
  <c r="T354" i="18"/>
  <c r="R355" i="18"/>
  <c r="S355" i="18"/>
  <c r="T355" i="18"/>
  <c r="R356" i="18"/>
  <c r="S356" i="18"/>
  <c r="T356" i="18"/>
  <c r="R357" i="18"/>
  <c r="S357" i="18"/>
  <c r="T357" i="18"/>
  <c r="R358" i="18"/>
  <c r="S358" i="18"/>
  <c r="T358" i="18"/>
  <c r="R359" i="18"/>
  <c r="S359" i="18"/>
  <c r="T359" i="18"/>
  <c r="R360" i="18"/>
  <c r="S360" i="18"/>
  <c r="T360" i="18"/>
  <c r="R361" i="18"/>
  <c r="S361" i="18"/>
  <c r="T361" i="18"/>
  <c r="R362" i="18"/>
  <c r="S362" i="18"/>
  <c r="T362" i="18"/>
  <c r="R363" i="18"/>
  <c r="S363" i="18"/>
  <c r="T363" i="18"/>
  <c r="R364" i="18"/>
  <c r="S364" i="18"/>
  <c r="T364" i="18"/>
  <c r="R365" i="18"/>
  <c r="S365" i="18"/>
  <c r="T365" i="18"/>
  <c r="R366" i="18"/>
  <c r="S366" i="18"/>
  <c r="T366" i="18"/>
  <c r="R367" i="18"/>
  <c r="S367" i="18"/>
  <c r="T367" i="18"/>
  <c r="R368" i="18"/>
  <c r="S368" i="18"/>
  <c r="T368" i="18"/>
  <c r="R369" i="18"/>
  <c r="S369" i="18"/>
  <c r="T369" i="18"/>
  <c r="R370" i="18"/>
  <c r="S370" i="18"/>
  <c r="T370" i="18"/>
  <c r="R371" i="18"/>
  <c r="S371" i="18"/>
  <c r="T371" i="18"/>
  <c r="R372" i="18"/>
  <c r="S372" i="18"/>
  <c r="T372" i="18"/>
  <c r="R373" i="18"/>
  <c r="S373" i="18"/>
  <c r="T373" i="18"/>
  <c r="R374" i="18"/>
  <c r="S374" i="18"/>
  <c r="T374" i="18"/>
  <c r="R375" i="18"/>
  <c r="S375" i="18"/>
  <c r="T375" i="18"/>
  <c r="R376" i="18"/>
  <c r="S376" i="18"/>
  <c r="T376" i="18"/>
  <c r="R377" i="18"/>
  <c r="S377" i="18"/>
  <c r="T377" i="18"/>
  <c r="R378" i="18"/>
  <c r="S378" i="18"/>
  <c r="T378" i="18"/>
  <c r="R379" i="18"/>
  <c r="S379" i="18"/>
  <c r="T379" i="18"/>
  <c r="R380" i="18"/>
  <c r="S380" i="18"/>
  <c r="T380" i="18"/>
  <c r="R381" i="18"/>
  <c r="S381" i="18"/>
  <c r="T381" i="18"/>
  <c r="R382" i="18"/>
  <c r="S382" i="18"/>
  <c r="T382" i="18"/>
  <c r="R383" i="18"/>
  <c r="S383" i="18"/>
  <c r="T383" i="18"/>
  <c r="R384" i="18"/>
  <c r="S384" i="18"/>
  <c r="T384" i="18"/>
  <c r="R385" i="18"/>
  <c r="S385" i="18"/>
  <c r="T385" i="18"/>
  <c r="R386" i="18"/>
  <c r="S386" i="18"/>
  <c r="T386" i="18"/>
  <c r="R387" i="18"/>
  <c r="S387" i="18"/>
  <c r="T387" i="18"/>
  <c r="R388" i="18"/>
  <c r="S388" i="18"/>
  <c r="T388" i="18"/>
  <c r="R389" i="18"/>
  <c r="S389" i="18"/>
  <c r="T389" i="18"/>
  <c r="R390" i="18"/>
  <c r="S390" i="18"/>
  <c r="T390" i="18"/>
  <c r="R391" i="18"/>
  <c r="S391" i="18"/>
  <c r="T391" i="18"/>
  <c r="R392" i="18"/>
  <c r="S392" i="18"/>
  <c r="T392" i="18"/>
  <c r="R393" i="18"/>
  <c r="S393" i="18"/>
  <c r="T393" i="18"/>
  <c r="R394" i="18"/>
  <c r="S394" i="18"/>
  <c r="T394" i="18"/>
  <c r="R395" i="18"/>
  <c r="S395" i="18"/>
  <c r="T395" i="18"/>
  <c r="R396" i="18"/>
  <c r="S396" i="18"/>
  <c r="T396" i="18"/>
  <c r="R397" i="18"/>
  <c r="S397" i="18"/>
  <c r="T397" i="18"/>
  <c r="R398" i="18"/>
  <c r="S398" i="18"/>
  <c r="T398" i="18"/>
  <c r="R399" i="18"/>
  <c r="S399" i="18"/>
  <c r="T399" i="18"/>
  <c r="R400" i="18"/>
  <c r="S400" i="18"/>
  <c r="T400" i="18"/>
  <c r="R401" i="18"/>
  <c r="S401" i="18"/>
  <c r="T401" i="18"/>
  <c r="R402" i="18"/>
  <c r="S402" i="18"/>
  <c r="T402" i="18"/>
  <c r="R403" i="18"/>
  <c r="S403" i="18"/>
  <c r="T403" i="18"/>
  <c r="R404" i="18"/>
  <c r="S404" i="18"/>
  <c r="T404" i="18"/>
  <c r="R405" i="18"/>
  <c r="S405" i="18"/>
  <c r="T405" i="18"/>
  <c r="R406" i="18"/>
  <c r="S406" i="18"/>
  <c r="T406" i="18"/>
  <c r="R407" i="18"/>
  <c r="S407" i="18"/>
  <c r="T407" i="18"/>
  <c r="R408" i="18"/>
  <c r="S408" i="18"/>
  <c r="T408" i="18"/>
  <c r="R409" i="18"/>
  <c r="S409" i="18"/>
  <c r="T409" i="18"/>
  <c r="R410" i="18"/>
  <c r="S410" i="18"/>
  <c r="T410" i="18"/>
  <c r="R411" i="18"/>
  <c r="S411" i="18"/>
  <c r="T411" i="18"/>
  <c r="R412" i="18"/>
  <c r="S412" i="18"/>
  <c r="T412" i="18"/>
  <c r="R413" i="18"/>
  <c r="S413" i="18"/>
  <c r="T413" i="18"/>
  <c r="R414" i="18"/>
  <c r="S414" i="18"/>
  <c r="T414" i="18"/>
  <c r="R415" i="18"/>
  <c r="S415" i="18"/>
  <c r="T415" i="18"/>
  <c r="R416" i="18"/>
  <c r="S416" i="18"/>
  <c r="T416" i="18"/>
  <c r="R417" i="18"/>
  <c r="S417" i="18"/>
  <c r="T417" i="18"/>
  <c r="R418" i="18"/>
  <c r="S418" i="18"/>
  <c r="T418" i="18"/>
  <c r="R419" i="18"/>
  <c r="S419" i="18"/>
  <c r="T419" i="18"/>
  <c r="R420" i="18"/>
  <c r="S420" i="18"/>
  <c r="T420" i="18"/>
  <c r="R421" i="18"/>
  <c r="S421" i="18"/>
  <c r="T421" i="18"/>
  <c r="R422" i="18"/>
  <c r="S422" i="18"/>
  <c r="T422" i="18"/>
  <c r="R423" i="18"/>
  <c r="S423" i="18"/>
  <c r="T423" i="18"/>
  <c r="R424" i="18"/>
  <c r="S424" i="18"/>
  <c r="T424" i="18"/>
  <c r="R425" i="18"/>
  <c r="S425" i="18"/>
  <c r="T425" i="18"/>
  <c r="R426" i="18"/>
  <c r="S426" i="18"/>
  <c r="T426" i="18"/>
  <c r="R427" i="18"/>
  <c r="S427" i="18"/>
  <c r="T427" i="18"/>
  <c r="R428" i="18"/>
  <c r="S428" i="18"/>
  <c r="T428" i="18"/>
  <c r="R429" i="18"/>
  <c r="S429" i="18"/>
  <c r="T429" i="18"/>
  <c r="R430" i="18"/>
  <c r="S430" i="18"/>
  <c r="T430" i="18"/>
  <c r="R431" i="18"/>
  <c r="S431" i="18"/>
  <c r="T431" i="18"/>
  <c r="R432" i="18"/>
  <c r="S432" i="18"/>
  <c r="T432" i="18"/>
  <c r="R433" i="18"/>
  <c r="S433" i="18"/>
  <c r="T433" i="18"/>
  <c r="R434" i="18"/>
  <c r="S434" i="18"/>
  <c r="T434" i="18"/>
  <c r="R435" i="18"/>
  <c r="S435" i="18"/>
  <c r="T435" i="18"/>
  <c r="R436" i="18"/>
  <c r="S436" i="18"/>
  <c r="T436" i="18"/>
  <c r="R437" i="18"/>
  <c r="S437" i="18"/>
  <c r="T437" i="18"/>
  <c r="R438" i="18"/>
  <c r="S438" i="18"/>
  <c r="T438" i="18"/>
  <c r="R439" i="18"/>
  <c r="S439" i="18"/>
  <c r="T439" i="18"/>
  <c r="R440" i="18"/>
  <c r="S440" i="18"/>
  <c r="T440" i="18"/>
  <c r="R441" i="18"/>
  <c r="S441" i="18"/>
  <c r="T441" i="18"/>
  <c r="R442" i="18"/>
  <c r="S442" i="18"/>
  <c r="T442" i="18"/>
  <c r="R443" i="18"/>
  <c r="S443" i="18"/>
  <c r="T443" i="18"/>
  <c r="R444" i="18"/>
  <c r="S444" i="18"/>
  <c r="T444" i="18"/>
  <c r="R445" i="18"/>
  <c r="S445" i="18"/>
  <c r="T445" i="18"/>
  <c r="R446" i="18"/>
  <c r="S446" i="18"/>
  <c r="T446" i="18"/>
  <c r="R447" i="18"/>
  <c r="S447" i="18"/>
  <c r="T447" i="18"/>
  <c r="R448" i="18"/>
  <c r="S448" i="18"/>
  <c r="T448" i="18"/>
  <c r="R449" i="18"/>
  <c r="S449" i="18"/>
  <c r="T449" i="18"/>
  <c r="R450" i="18"/>
  <c r="S450" i="18"/>
  <c r="T450" i="18"/>
  <c r="R451" i="18"/>
  <c r="S451" i="18"/>
  <c r="T451" i="18"/>
  <c r="R452" i="18"/>
  <c r="S452" i="18"/>
  <c r="T452" i="18"/>
  <c r="R453" i="18"/>
  <c r="S453" i="18"/>
  <c r="T453" i="18"/>
  <c r="R454" i="18"/>
  <c r="S454" i="18"/>
  <c r="T454" i="18"/>
  <c r="R455" i="18"/>
  <c r="S455" i="18"/>
  <c r="T455" i="18"/>
  <c r="R456" i="18"/>
  <c r="S456" i="18"/>
  <c r="T456" i="18"/>
  <c r="R457" i="18"/>
  <c r="S457" i="18"/>
  <c r="T457" i="18"/>
  <c r="R458" i="18"/>
  <c r="S458" i="18"/>
  <c r="T458" i="18"/>
  <c r="R459" i="18"/>
  <c r="S459" i="18"/>
  <c r="T459" i="18"/>
  <c r="R460" i="18"/>
  <c r="S460" i="18"/>
  <c r="T460" i="18"/>
  <c r="R461" i="18"/>
  <c r="S461" i="18"/>
  <c r="T461" i="18"/>
  <c r="R462" i="18"/>
  <c r="S462" i="18"/>
  <c r="T462" i="18"/>
  <c r="R463" i="18"/>
  <c r="S463" i="18"/>
  <c r="T463" i="18"/>
  <c r="R464" i="18"/>
  <c r="S464" i="18"/>
  <c r="T464" i="18"/>
  <c r="R465" i="18"/>
  <c r="S465" i="18"/>
  <c r="T465" i="18"/>
  <c r="R466" i="18"/>
  <c r="S466" i="18"/>
  <c r="T466" i="18"/>
  <c r="R467" i="18"/>
  <c r="S467" i="18"/>
  <c r="T467" i="18"/>
  <c r="R468" i="18"/>
  <c r="S468" i="18"/>
  <c r="T468" i="18"/>
  <c r="R469" i="18"/>
  <c r="S469" i="18"/>
  <c r="T469" i="18"/>
  <c r="R470" i="18"/>
  <c r="S470" i="18"/>
  <c r="T470" i="18"/>
  <c r="R471" i="18"/>
  <c r="S471" i="18"/>
  <c r="T471" i="18"/>
  <c r="R472" i="18"/>
  <c r="S472" i="18"/>
  <c r="T472" i="18"/>
  <c r="R473" i="18"/>
  <c r="S473" i="18"/>
  <c r="T473" i="18"/>
  <c r="R474" i="18"/>
  <c r="S474" i="18"/>
  <c r="T474" i="18"/>
  <c r="R475" i="18"/>
  <c r="S475" i="18"/>
  <c r="T475" i="18"/>
  <c r="R476" i="18"/>
  <c r="S476" i="18"/>
  <c r="T476" i="18"/>
  <c r="R477" i="18"/>
  <c r="S477" i="18"/>
  <c r="T477" i="18"/>
  <c r="R478" i="18"/>
  <c r="S478" i="18"/>
  <c r="T478" i="18"/>
  <c r="R479" i="18"/>
  <c r="S479" i="18"/>
  <c r="T479" i="18"/>
  <c r="R480" i="18"/>
  <c r="S480" i="18"/>
  <c r="T480" i="18"/>
  <c r="R481" i="18"/>
  <c r="S481" i="18"/>
  <c r="T481" i="18"/>
  <c r="R482" i="18"/>
  <c r="S482" i="18"/>
  <c r="T482" i="18"/>
  <c r="R483" i="18"/>
  <c r="S483" i="18"/>
  <c r="T483" i="18"/>
  <c r="R484" i="18"/>
  <c r="S484" i="18"/>
  <c r="T484" i="18"/>
  <c r="R485" i="18"/>
  <c r="S485" i="18"/>
  <c r="T485" i="18"/>
  <c r="R486" i="18"/>
  <c r="S486" i="18"/>
  <c r="T486" i="18"/>
  <c r="R487" i="18"/>
  <c r="S487" i="18"/>
  <c r="T487" i="18"/>
  <c r="R488" i="18"/>
  <c r="S488" i="18"/>
  <c r="T488" i="18"/>
  <c r="R489" i="18"/>
  <c r="S489" i="18"/>
  <c r="T489" i="18"/>
  <c r="R490" i="18"/>
  <c r="S490" i="18"/>
  <c r="T490" i="18"/>
  <c r="R491" i="18"/>
  <c r="S491" i="18"/>
  <c r="T491" i="18"/>
  <c r="R492" i="18"/>
  <c r="S492" i="18"/>
  <c r="T492" i="18"/>
  <c r="R493" i="18"/>
  <c r="S493" i="18"/>
  <c r="T493" i="18"/>
  <c r="R494" i="18"/>
  <c r="S494" i="18"/>
  <c r="T494" i="18"/>
  <c r="R495" i="18"/>
  <c r="S495" i="18"/>
  <c r="T495" i="18"/>
  <c r="R496" i="18"/>
  <c r="S496" i="18"/>
  <c r="T496" i="18"/>
  <c r="R497" i="18"/>
  <c r="S497" i="18"/>
  <c r="T497" i="18"/>
  <c r="R498" i="18"/>
  <c r="S498" i="18"/>
  <c r="T498" i="18"/>
  <c r="R499" i="18"/>
  <c r="S499" i="18"/>
  <c r="T499" i="18"/>
  <c r="R500" i="18"/>
  <c r="S500" i="18"/>
  <c r="T500" i="18"/>
  <c r="R501" i="18"/>
  <c r="S501" i="18"/>
  <c r="T501" i="18"/>
  <c r="R502" i="18"/>
  <c r="S502" i="18"/>
  <c r="T502" i="18"/>
  <c r="R503" i="18"/>
  <c r="S503" i="18"/>
  <c r="T503" i="18"/>
  <c r="R504" i="18"/>
  <c r="S504" i="18"/>
  <c r="T504" i="18"/>
  <c r="R505" i="18"/>
  <c r="S505" i="18"/>
  <c r="T505" i="18"/>
  <c r="R506" i="18"/>
  <c r="S506" i="18"/>
  <c r="T506" i="18"/>
  <c r="R507" i="18"/>
  <c r="S507" i="18"/>
  <c r="T507" i="18"/>
  <c r="R508" i="18"/>
  <c r="S508" i="18"/>
  <c r="T508" i="18"/>
  <c r="R509" i="18"/>
  <c r="S509" i="18"/>
  <c r="T509" i="18"/>
  <c r="R510" i="18"/>
  <c r="S510" i="18"/>
  <c r="T510" i="18"/>
  <c r="R511" i="18"/>
  <c r="S511" i="18"/>
  <c r="T511" i="18"/>
  <c r="R512" i="18"/>
  <c r="S512" i="18"/>
  <c r="T512" i="18"/>
  <c r="R513" i="18"/>
  <c r="S513" i="18"/>
  <c r="T513" i="18"/>
  <c r="R514" i="18"/>
  <c r="S514" i="18"/>
  <c r="T514" i="18"/>
  <c r="R515" i="18"/>
  <c r="S515" i="18"/>
  <c r="T515" i="18"/>
  <c r="R516" i="18"/>
  <c r="S516" i="18"/>
  <c r="T516" i="18"/>
  <c r="R517" i="18"/>
  <c r="S517" i="18"/>
  <c r="T517" i="18"/>
  <c r="R518" i="18"/>
  <c r="S518" i="18"/>
  <c r="T518" i="18"/>
  <c r="R519" i="18"/>
  <c r="S519" i="18"/>
  <c r="T519" i="18"/>
  <c r="R520" i="18"/>
  <c r="S520" i="18"/>
  <c r="T520" i="18"/>
  <c r="R521" i="18"/>
  <c r="S521" i="18"/>
  <c r="T521" i="18"/>
  <c r="R522" i="18"/>
  <c r="S522" i="18"/>
  <c r="T522" i="18"/>
  <c r="R523" i="18"/>
  <c r="S523" i="18"/>
  <c r="T523" i="18"/>
  <c r="R524" i="18"/>
  <c r="S524" i="18"/>
  <c r="T524" i="18"/>
  <c r="R525" i="18"/>
  <c r="S525" i="18"/>
  <c r="T525" i="18"/>
  <c r="R526" i="18"/>
  <c r="S526" i="18"/>
  <c r="T526" i="18"/>
  <c r="R527" i="18"/>
  <c r="S527" i="18"/>
  <c r="T527" i="18"/>
  <c r="R528" i="18"/>
  <c r="S528" i="18"/>
  <c r="T528" i="18"/>
  <c r="R529" i="18"/>
  <c r="S529" i="18"/>
  <c r="T529" i="18"/>
  <c r="R530" i="18"/>
  <c r="S530" i="18"/>
  <c r="T530" i="18"/>
  <c r="R531" i="18"/>
  <c r="S531" i="18"/>
  <c r="T531" i="18"/>
  <c r="R532" i="18"/>
  <c r="S532" i="18"/>
  <c r="T532" i="18"/>
  <c r="R533" i="18"/>
  <c r="S533" i="18"/>
  <c r="T533" i="18"/>
  <c r="R534" i="18"/>
  <c r="S534" i="18"/>
  <c r="T534" i="18"/>
  <c r="R535" i="18"/>
  <c r="S535" i="18"/>
  <c r="T535" i="18"/>
  <c r="R536" i="18"/>
  <c r="S536" i="18"/>
  <c r="T536" i="18"/>
  <c r="R537" i="18"/>
  <c r="S537" i="18"/>
  <c r="T537" i="18"/>
  <c r="R538" i="18"/>
  <c r="S538" i="18"/>
  <c r="T538" i="18"/>
  <c r="R539" i="18"/>
  <c r="S539" i="18"/>
  <c r="T539" i="18"/>
  <c r="R540" i="18"/>
  <c r="S540" i="18"/>
  <c r="T540" i="18"/>
  <c r="R541" i="18"/>
  <c r="S541" i="18"/>
  <c r="T541" i="18"/>
  <c r="R542" i="18"/>
  <c r="S542" i="18"/>
  <c r="T542" i="18"/>
  <c r="R543" i="18"/>
  <c r="S543" i="18"/>
  <c r="T543" i="18"/>
  <c r="R544" i="18"/>
  <c r="S544" i="18"/>
  <c r="T544" i="18"/>
  <c r="R545" i="18"/>
  <c r="S545" i="18"/>
  <c r="T545" i="18"/>
  <c r="R546" i="18"/>
  <c r="S546" i="18"/>
  <c r="T546" i="18"/>
  <c r="R547" i="18"/>
  <c r="S547" i="18"/>
  <c r="T547" i="18"/>
  <c r="R548" i="18"/>
  <c r="S548" i="18"/>
  <c r="T548" i="18"/>
  <c r="R549" i="18"/>
  <c r="S549" i="18"/>
  <c r="T549" i="18"/>
  <c r="R550" i="18"/>
  <c r="S550" i="18"/>
  <c r="T550" i="18"/>
  <c r="R551" i="18"/>
  <c r="S551" i="18"/>
  <c r="T551" i="18"/>
  <c r="R552" i="18"/>
  <c r="S552" i="18"/>
  <c r="T552" i="18"/>
  <c r="R553" i="18"/>
  <c r="S553" i="18"/>
  <c r="T553" i="18"/>
  <c r="R554" i="18"/>
  <c r="S554" i="18"/>
  <c r="T554" i="18"/>
  <c r="R555" i="18"/>
  <c r="S555" i="18"/>
  <c r="T555" i="18"/>
  <c r="R556" i="18"/>
  <c r="S556" i="18"/>
  <c r="T556" i="18"/>
  <c r="R557" i="18"/>
  <c r="S557" i="18"/>
  <c r="T557" i="18"/>
  <c r="R558" i="18"/>
  <c r="S558" i="18"/>
  <c r="T558" i="18"/>
  <c r="R559" i="18"/>
  <c r="S559" i="18"/>
  <c r="T559" i="18"/>
  <c r="R560" i="18"/>
  <c r="S560" i="18"/>
  <c r="T560" i="18"/>
  <c r="R561" i="18"/>
  <c r="S561" i="18"/>
  <c r="T561" i="18"/>
  <c r="R562" i="18"/>
  <c r="S562" i="18"/>
  <c r="T562" i="18"/>
  <c r="R563" i="18"/>
  <c r="S563" i="18"/>
  <c r="T563" i="18"/>
  <c r="R564" i="18"/>
  <c r="S564" i="18"/>
  <c r="T564" i="18"/>
  <c r="R565" i="18"/>
  <c r="S565" i="18"/>
  <c r="T565" i="18"/>
  <c r="R566" i="18"/>
  <c r="S566" i="18"/>
  <c r="T566" i="18"/>
  <c r="R567" i="18"/>
  <c r="S567" i="18"/>
  <c r="T567" i="18"/>
  <c r="R568" i="18"/>
  <c r="S568" i="18"/>
  <c r="T568" i="18"/>
  <c r="R569" i="18"/>
  <c r="S569" i="18"/>
  <c r="T569" i="18"/>
  <c r="R570" i="18"/>
  <c r="S570" i="18"/>
  <c r="T570" i="18"/>
  <c r="R571" i="18"/>
  <c r="S571" i="18"/>
  <c r="T571" i="18"/>
  <c r="R572" i="18"/>
  <c r="S572" i="18"/>
  <c r="T572" i="18"/>
  <c r="R573" i="18"/>
  <c r="S573" i="18"/>
  <c r="T573" i="18"/>
  <c r="R574" i="18"/>
  <c r="S574" i="18"/>
  <c r="T574" i="18"/>
  <c r="R575" i="18"/>
  <c r="S575" i="18"/>
  <c r="T575" i="18"/>
  <c r="R576" i="18"/>
  <c r="S576" i="18"/>
  <c r="T576" i="18"/>
  <c r="R577" i="18"/>
  <c r="S577" i="18"/>
  <c r="T577" i="18"/>
  <c r="R578" i="18"/>
  <c r="S578" i="18"/>
  <c r="T578" i="18"/>
  <c r="R579" i="18"/>
  <c r="S579" i="18"/>
  <c r="T579" i="18"/>
  <c r="R580" i="18"/>
  <c r="S580" i="18"/>
  <c r="T580" i="18"/>
  <c r="R581" i="18"/>
  <c r="S581" i="18"/>
  <c r="T581" i="18"/>
  <c r="R582" i="18"/>
  <c r="S582" i="18"/>
  <c r="T582" i="18"/>
  <c r="R583" i="18"/>
  <c r="S583" i="18"/>
  <c r="T583" i="18"/>
  <c r="R584" i="18"/>
  <c r="S584" i="18"/>
  <c r="T584" i="18"/>
  <c r="R585" i="18"/>
  <c r="S585" i="18"/>
  <c r="T585" i="18"/>
  <c r="R586" i="18"/>
  <c r="S586" i="18"/>
  <c r="T586" i="18"/>
  <c r="R587" i="18"/>
  <c r="S587" i="18"/>
  <c r="T587" i="18"/>
  <c r="R588" i="18"/>
  <c r="S588" i="18"/>
  <c r="T588" i="18"/>
  <c r="R589" i="18"/>
  <c r="S589" i="18"/>
  <c r="T589" i="18"/>
  <c r="R590" i="18"/>
  <c r="S590" i="18"/>
  <c r="T590" i="18"/>
  <c r="R591" i="18"/>
  <c r="S591" i="18"/>
  <c r="T591" i="18"/>
  <c r="R592" i="18"/>
  <c r="S592" i="18"/>
  <c r="T592" i="18"/>
  <c r="R593" i="18"/>
  <c r="S593" i="18"/>
  <c r="T593" i="18"/>
  <c r="R594" i="18"/>
  <c r="S594" i="18"/>
  <c r="T594" i="18"/>
  <c r="R595" i="18"/>
  <c r="S595" i="18"/>
  <c r="T595" i="18"/>
  <c r="R596" i="18"/>
  <c r="S596" i="18"/>
  <c r="T596" i="18"/>
  <c r="R597" i="18"/>
  <c r="S597" i="18"/>
  <c r="T597" i="18"/>
  <c r="R598" i="18"/>
  <c r="S598" i="18"/>
  <c r="T598" i="18"/>
  <c r="R599" i="18"/>
  <c r="S599" i="18"/>
  <c r="T599" i="18"/>
  <c r="R600" i="18"/>
  <c r="S600" i="18"/>
  <c r="T600" i="18"/>
  <c r="R601" i="18"/>
  <c r="S601" i="18"/>
  <c r="T601" i="18"/>
  <c r="R602" i="18"/>
  <c r="S602" i="18"/>
  <c r="T602" i="18"/>
  <c r="R603" i="18"/>
  <c r="S603" i="18"/>
  <c r="T603" i="18"/>
  <c r="R604" i="18"/>
  <c r="S604" i="18"/>
  <c r="T604" i="18"/>
  <c r="R605" i="18"/>
  <c r="S605" i="18"/>
  <c r="T605" i="18"/>
  <c r="R606" i="18"/>
  <c r="S606" i="18"/>
  <c r="T606" i="18"/>
  <c r="R607" i="18"/>
  <c r="S607" i="18"/>
  <c r="T607" i="18"/>
  <c r="R608" i="18"/>
  <c r="S608" i="18"/>
  <c r="T608" i="18"/>
  <c r="R609" i="18"/>
  <c r="S609" i="18"/>
  <c r="T609" i="18"/>
  <c r="R610" i="18"/>
  <c r="S610" i="18"/>
  <c r="T610" i="18"/>
  <c r="R611" i="18"/>
  <c r="S611" i="18"/>
  <c r="T611" i="18"/>
  <c r="R612" i="18"/>
  <c r="S612" i="18"/>
  <c r="T612" i="18"/>
  <c r="R613" i="18"/>
  <c r="S613" i="18"/>
  <c r="T613" i="18"/>
  <c r="R614" i="18"/>
  <c r="S614" i="18"/>
  <c r="T614" i="18"/>
  <c r="R615" i="18"/>
  <c r="S615" i="18"/>
  <c r="T615" i="18"/>
  <c r="R616" i="18"/>
  <c r="S616" i="18"/>
  <c r="T616" i="18"/>
  <c r="R617" i="18"/>
  <c r="S617" i="18"/>
  <c r="T617" i="18"/>
  <c r="R618" i="18"/>
  <c r="S618" i="18"/>
  <c r="T618" i="18"/>
  <c r="R619" i="18"/>
  <c r="S619" i="18"/>
  <c r="T619" i="18"/>
  <c r="R620" i="18"/>
  <c r="S620" i="18"/>
  <c r="T620" i="18"/>
  <c r="R621" i="18"/>
  <c r="S621" i="18"/>
  <c r="T621" i="18"/>
  <c r="R622" i="18"/>
  <c r="S622" i="18"/>
  <c r="T622" i="18"/>
  <c r="R623" i="18"/>
  <c r="S623" i="18"/>
  <c r="T623" i="18"/>
  <c r="R624" i="18"/>
  <c r="S624" i="18"/>
  <c r="T624" i="18"/>
  <c r="R625" i="18"/>
  <c r="S625" i="18"/>
  <c r="T625" i="18"/>
  <c r="R626" i="18"/>
  <c r="S626" i="18"/>
  <c r="T626" i="18"/>
  <c r="R627" i="18"/>
  <c r="S627" i="18"/>
  <c r="T627" i="18"/>
  <c r="R628" i="18"/>
  <c r="S628" i="18"/>
  <c r="T628" i="18"/>
  <c r="R629" i="18"/>
  <c r="S629" i="18"/>
  <c r="T629" i="18"/>
  <c r="R630" i="18"/>
  <c r="S630" i="18"/>
  <c r="T630" i="18"/>
  <c r="R631" i="18"/>
  <c r="S631" i="18"/>
  <c r="T631" i="18"/>
  <c r="R632" i="18"/>
  <c r="S632" i="18"/>
  <c r="T632" i="18"/>
  <c r="R633" i="18"/>
  <c r="S633" i="18"/>
  <c r="T633" i="18"/>
  <c r="R634" i="18"/>
  <c r="S634" i="18"/>
  <c r="T634" i="18"/>
  <c r="R635" i="18"/>
  <c r="S635" i="18"/>
  <c r="T635" i="18"/>
  <c r="R636" i="18"/>
  <c r="S636" i="18"/>
  <c r="T636" i="18"/>
  <c r="R637" i="18"/>
  <c r="S637" i="18"/>
  <c r="T637" i="18"/>
  <c r="R638" i="18"/>
  <c r="S638" i="18"/>
  <c r="T638" i="18"/>
  <c r="R639" i="18"/>
  <c r="S639" i="18"/>
  <c r="T639" i="18"/>
  <c r="R640" i="18"/>
  <c r="S640" i="18"/>
  <c r="T640" i="18"/>
  <c r="R641" i="18"/>
  <c r="S641" i="18"/>
  <c r="T641" i="18"/>
  <c r="R642" i="18"/>
  <c r="S642" i="18"/>
  <c r="T642" i="18"/>
  <c r="R643" i="18"/>
  <c r="S643" i="18"/>
  <c r="T643" i="18"/>
  <c r="R644" i="18"/>
  <c r="S644" i="18"/>
  <c r="T644" i="18"/>
  <c r="R645" i="18"/>
  <c r="S645" i="18"/>
  <c r="T645" i="18"/>
  <c r="R646" i="18"/>
  <c r="S646" i="18"/>
  <c r="T646" i="18"/>
  <c r="R647" i="18"/>
  <c r="S647" i="18"/>
  <c r="T647" i="18"/>
  <c r="R648" i="18"/>
  <c r="S648" i="18"/>
  <c r="T648" i="18"/>
  <c r="R649" i="18"/>
  <c r="S649" i="18"/>
  <c r="T649" i="18"/>
  <c r="R650" i="18"/>
  <c r="S650" i="18"/>
  <c r="T650" i="18"/>
  <c r="R651" i="18"/>
  <c r="S651" i="18"/>
  <c r="T651" i="18"/>
  <c r="R652" i="18"/>
  <c r="S652" i="18"/>
  <c r="T652" i="18"/>
  <c r="R653" i="18"/>
  <c r="S653" i="18"/>
  <c r="T653" i="18"/>
  <c r="R654" i="18"/>
  <c r="S654" i="18"/>
  <c r="T654" i="18"/>
  <c r="R655" i="18"/>
  <c r="S655" i="18"/>
  <c r="T655" i="18"/>
  <c r="R656" i="18"/>
  <c r="S656" i="18"/>
  <c r="T656" i="18"/>
  <c r="R657" i="18"/>
  <c r="S657" i="18"/>
  <c r="T657" i="18"/>
  <c r="R658" i="18"/>
  <c r="S658" i="18"/>
  <c r="T658" i="18"/>
  <c r="R659" i="18"/>
  <c r="S659" i="18"/>
  <c r="T659" i="18"/>
  <c r="R660" i="18"/>
  <c r="S660" i="18"/>
  <c r="T660" i="18"/>
  <c r="R661" i="18"/>
  <c r="S661" i="18"/>
  <c r="T661" i="18"/>
  <c r="R662" i="18"/>
  <c r="S662" i="18"/>
  <c r="T662" i="18"/>
  <c r="R663" i="18"/>
  <c r="S663" i="18"/>
  <c r="T663" i="18"/>
  <c r="R664" i="18"/>
  <c r="S664" i="18"/>
  <c r="T664" i="18"/>
  <c r="R665" i="18"/>
  <c r="S665" i="18"/>
  <c r="T665" i="18"/>
  <c r="R666" i="18"/>
  <c r="S666" i="18"/>
  <c r="T666" i="18"/>
  <c r="R667" i="18"/>
  <c r="S667" i="18"/>
  <c r="T667" i="18"/>
  <c r="R668" i="18"/>
  <c r="S668" i="18"/>
  <c r="T668" i="18"/>
  <c r="R669" i="18"/>
  <c r="S669" i="18"/>
  <c r="T669" i="18"/>
  <c r="R670" i="18"/>
  <c r="S670" i="18"/>
  <c r="T670" i="18"/>
  <c r="R671" i="18"/>
  <c r="S671" i="18"/>
  <c r="T671" i="18"/>
  <c r="R672" i="18"/>
  <c r="S672" i="18"/>
  <c r="T672" i="18"/>
  <c r="R673" i="18"/>
  <c r="S673" i="18"/>
  <c r="T673" i="18"/>
  <c r="R674" i="18"/>
  <c r="S674" i="18"/>
  <c r="T674" i="18"/>
  <c r="R675" i="18"/>
  <c r="S675" i="18"/>
  <c r="T675" i="18"/>
  <c r="R676" i="18"/>
  <c r="S676" i="18"/>
  <c r="T676" i="18"/>
  <c r="R677" i="18"/>
  <c r="S677" i="18"/>
  <c r="T677" i="18"/>
  <c r="R678" i="18"/>
  <c r="S678" i="18"/>
  <c r="T678" i="18"/>
  <c r="R679" i="18"/>
  <c r="S679" i="18"/>
  <c r="T679" i="18"/>
  <c r="R680" i="18"/>
  <c r="S680" i="18"/>
  <c r="T680" i="18"/>
  <c r="R681" i="18"/>
  <c r="S681" i="18"/>
  <c r="T681" i="18"/>
  <c r="R682" i="18"/>
  <c r="S682" i="18"/>
  <c r="T682" i="18"/>
  <c r="R683" i="18"/>
  <c r="S683" i="18"/>
  <c r="T683" i="18"/>
  <c r="R684" i="18"/>
  <c r="S684" i="18"/>
  <c r="T684" i="18"/>
  <c r="R685" i="18"/>
  <c r="S685" i="18"/>
  <c r="T685" i="18"/>
  <c r="R686" i="18"/>
  <c r="S686" i="18"/>
  <c r="T686" i="18"/>
  <c r="R687" i="18"/>
  <c r="S687" i="18"/>
  <c r="T687" i="18"/>
  <c r="R688" i="18"/>
  <c r="S688" i="18"/>
  <c r="T688" i="18"/>
  <c r="R689" i="18"/>
  <c r="S689" i="18"/>
  <c r="T689" i="18"/>
  <c r="R690" i="18"/>
  <c r="S690" i="18"/>
  <c r="T690" i="18"/>
  <c r="R691" i="18"/>
  <c r="S691" i="18"/>
  <c r="T691" i="18"/>
  <c r="R692" i="18"/>
  <c r="S692" i="18"/>
  <c r="T692" i="18"/>
  <c r="R693" i="18"/>
  <c r="S693" i="18"/>
  <c r="T693" i="18"/>
  <c r="R694" i="18"/>
  <c r="S694" i="18"/>
  <c r="T694" i="18"/>
  <c r="R695" i="18"/>
  <c r="S695" i="18"/>
  <c r="T695" i="18"/>
  <c r="R696" i="18"/>
  <c r="S696" i="18"/>
  <c r="T696" i="18"/>
  <c r="R697" i="18"/>
  <c r="S697" i="18"/>
  <c r="T697" i="18"/>
  <c r="R698" i="18"/>
  <c r="S698" i="18"/>
  <c r="T698" i="18"/>
  <c r="R699" i="18"/>
  <c r="S699" i="18"/>
  <c r="T699" i="18"/>
  <c r="R700" i="18"/>
  <c r="S700" i="18"/>
  <c r="T700" i="18"/>
  <c r="R701" i="18"/>
  <c r="S701" i="18"/>
  <c r="T701" i="18"/>
  <c r="R702" i="18"/>
  <c r="S702" i="18"/>
  <c r="T702" i="18"/>
  <c r="R703" i="18"/>
  <c r="S703" i="18"/>
  <c r="T703" i="18"/>
  <c r="R704" i="18"/>
  <c r="S704" i="18"/>
  <c r="T704" i="18"/>
  <c r="R705" i="18"/>
  <c r="S705" i="18"/>
  <c r="T705" i="18"/>
  <c r="R706" i="18"/>
  <c r="S706" i="18"/>
  <c r="T706" i="18"/>
  <c r="R707" i="18"/>
  <c r="S707" i="18"/>
  <c r="T707" i="18"/>
  <c r="R708" i="18"/>
  <c r="S708" i="18"/>
  <c r="T708" i="18"/>
  <c r="R709" i="18"/>
  <c r="S709" i="18"/>
  <c r="T709" i="18"/>
  <c r="R710" i="18"/>
  <c r="S710" i="18"/>
  <c r="T710" i="18"/>
  <c r="R711" i="18"/>
  <c r="S711" i="18"/>
  <c r="T711" i="18"/>
  <c r="R712" i="18"/>
  <c r="S712" i="18"/>
  <c r="T712" i="18"/>
  <c r="R713" i="18"/>
  <c r="S713" i="18"/>
  <c r="T713" i="18"/>
  <c r="R714" i="18"/>
  <c r="S714" i="18"/>
  <c r="T714" i="18"/>
  <c r="R715" i="18"/>
  <c r="S715" i="18"/>
  <c r="T715" i="18"/>
  <c r="R716" i="18"/>
  <c r="S716" i="18"/>
  <c r="T716" i="18"/>
  <c r="R717" i="18"/>
  <c r="S717" i="18"/>
  <c r="T717" i="18"/>
  <c r="R718" i="18"/>
  <c r="S718" i="18"/>
  <c r="T718" i="18"/>
  <c r="R719" i="18"/>
  <c r="S719" i="18"/>
  <c r="T719" i="18"/>
  <c r="R720" i="18"/>
  <c r="S720" i="18"/>
  <c r="T720" i="18"/>
  <c r="R721" i="18"/>
  <c r="S721" i="18"/>
  <c r="T721" i="18"/>
  <c r="R722" i="18"/>
  <c r="S722" i="18"/>
  <c r="T722" i="18"/>
  <c r="R723" i="18"/>
  <c r="S723" i="18"/>
  <c r="T723" i="18"/>
  <c r="R724" i="18"/>
  <c r="S724" i="18"/>
  <c r="T724" i="18"/>
  <c r="R725" i="18"/>
  <c r="S725" i="18"/>
  <c r="T725" i="18"/>
  <c r="R726" i="18"/>
  <c r="S726" i="18"/>
  <c r="T726" i="18"/>
  <c r="R727" i="18"/>
  <c r="S727" i="18"/>
  <c r="T727" i="18"/>
  <c r="R728" i="18"/>
  <c r="S728" i="18"/>
  <c r="T728" i="18"/>
  <c r="R729" i="18"/>
  <c r="S729" i="18"/>
  <c r="T729" i="18"/>
  <c r="R730" i="18"/>
  <c r="S730" i="18"/>
  <c r="T730" i="18"/>
  <c r="R731" i="18"/>
  <c r="S731" i="18"/>
  <c r="T731" i="18"/>
  <c r="R732" i="18"/>
  <c r="S732" i="18"/>
  <c r="T732" i="18"/>
  <c r="R733" i="18"/>
  <c r="S733" i="18"/>
  <c r="T733" i="18"/>
  <c r="R734" i="18"/>
  <c r="S734" i="18"/>
  <c r="T734" i="18"/>
  <c r="R735" i="18"/>
  <c r="S735" i="18"/>
  <c r="T735" i="18"/>
  <c r="R736" i="18"/>
  <c r="S736" i="18"/>
  <c r="T736" i="18"/>
  <c r="R737" i="18"/>
  <c r="S737" i="18"/>
  <c r="T737" i="18"/>
  <c r="R738" i="18"/>
  <c r="S738" i="18"/>
  <c r="T738" i="18"/>
  <c r="R739" i="18"/>
  <c r="S739" i="18"/>
  <c r="T739" i="18"/>
  <c r="R740" i="18"/>
  <c r="S740" i="18"/>
  <c r="T740" i="18"/>
  <c r="R741" i="18"/>
  <c r="S741" i="18"/>
  <c r="T741" i="18"/>
  <c r="R742" i="18"/>
  <c r="S742" i="18"/>
  <c r="T742" i="18"/>
  <c r="R743" i="18"/>
  <c r="S743" i="18"/>
  <c r="T743" i="18"/>
  <c r="R744" i="18"/>
  <c r="S744" i="18"/>
  <c r="T744" i="18"/>
  <c r="R745" i="18"/>
  <c r="S745" i="18"/>
  <c r="T745" i="18"/>
  <c r="R746" i="18"/>
  <c r="S746" i="18"/>
  <c r="T746" i="18"/>
  <c r="R747" i="18"/>
  <c r="S747" i="18"/>
  <c r="T747" i="18"/>
  <c r="R748" i="18"/>
  <c r="S748" i="18"/>
  <c r="T748" i="18"/>
  <c r="R749" i="18"/>
  <c r="S749" i="18"/>
  <c r="T749" i="18"/>
  <c r="R750" i="18"/>
  <c r="S750" i="18"/>
  <c r="T750" i="18"/>
  <c r="R751" i="18"/>
  <c r="S751" i="18"/>
  <c r="T751" i="18"/>
  <c r="R752" i="18"/>
  <c r="S752" i="18"/>
  <c r="T752" i="18"/>
  <c r="R753" i="18"/>
  <c r="S753" i="18"/>
  <c r="T753" i="18"/>
  <c r="R754" i="18"/>
  <c r="S754" i="18"/>
  <c r="T754" i="18"/>
  <c r="R755" i="18"/>
  <c r="S755" i="18"/>
  <c r="T755" i="18"/>
  <c r="R756" i="18"/>
  <c r="S756" i="18"/>
  <c r="T756" i="18"/>
  <c r="R757" i="18"/>
  <c r="S757" i="18"/>
  <c r="T757" i="18"/>
  <c r="R758" i="18"/>
  <c r="S758" i="18"/>
  <c r="T758" i="18"/>
  <c r="R759" i="18"/>
  <c r="S759" i="18"/>
  <c r="T759" i="18"/>
  <c r="R760" i="18"/>
  <c r="S760" i="18"/>
  <c r="T760" i="18"/>
  <c r="R761" i="18"/>
  <c r="S761" i="18"/>
  <c r="T761" i="18"/>
  <c r="R762" i="18"/>
  <c r="S762" i="18"/>
  <c r="T762" i="18"/>
  <c r="R763" i="18"/>
  <c r="S763" i="18"/>
  <c r="T763" i="18"/>
  <c r="R764" i="18"/>
  <c r="S764" i="18"/>
  <c r="T764" i="18"/>
  <c r="R765" i="18"/>
  <c r="S765" i="18"/>
  <c r="T765" i="18"/>
  <c r="R766" i="18"/>
  <c r="S766" i="18"/>
  <c r="T766" i="18"/>
  <c r="R767" i="18"/>
  <c r="S767" i="18"/>
  <c r="T767" i="18"/>
  <c r="R768" i="18"/>
  <c r="S768" i="18"/>
  <c r="T768" i="18"/>
  <c r="R769" i="18"/>
  <c r="S769" i="18"/>
  <c r="T769" i="18"/>
  <c r="R770" i="18"/>
  <c r="S770" i="18"/>
  <c r="T770" i="18"/>
  <c r="R771" i="18"/>
  <c r="S771" i="18"/>
  <c r="T771" i="18"/>
  <c r="R772" i="18"/>
  <c r="S772" i="18"/>
  <c r="T772" i="18"/>
  <c r="R773" i="18"/>
  <c r="S773" i="18"/>
  <c r="T773" i="18"/>
  <c r="R774" i="18"/>
  <c r="S774" i="18"/>
  <c r="T774" i="18"/>
  <c r="R775" i="18"/>
  <c r="S775" i="18"/>
  <c r="T775" i="18"/>
  <c r="R776" i="18"/>
  <c r="S776" i="18"/>
  <c r="T776" i="18"/>
  <c r="R777" i="18"/>
  <c r="S777" i="18"/>
  <c r="T777" i="18"/>
  <c r="R778" i="18"/>
  <c r="S778" i="18"/>
  <c r="T778" i="18"/>
  <c r="R779" i="18"/>
  <c r="S779" i="18"/>
  <c r="T779" i="18"/>
  <c r="R780" i="18"/>
  <c r="S780" i="18"/>
  <c r="T780" i="18"/>
  <c r="R781" i="18"/>
  <c r="S781" i="18"/>
  <c r="T781" i="18"/>
  <c r="R782" i="18"/>
  <c r="S782" i="18"/>
  <c r="T782" i="18"/>
  <c r="R783" i="18"/>
  <c r="S783" i="18"/>
  <c r="T783" i="18"/>
  <c r="R784" i="18"/>
  <c r="S784" i="18"/>
  <c r="T784" i="18"/>
  <c r="R785" i="18"/>
  <c r="S785" i="18"/>
  <c r="T785" i="18"/>
  <c r="R786" i="18"/>
  <c r="S786" i="18"/>
  <c r="T786" i="18"/>
  <c r="R787" i="18"/>
  <c r="S787" i="18"/>
  <c r="T787" i="18"/>
  <c r="R788" i="18"/>
  <c r="S788" i="18"/>
  <c r="T788" i="18"/>
  <c r="R789" i="18"/>
  <c r="S789" i="18"/>
  <c r="T789" i="18"/>
  <c r="R790" i="18"/>
  <c r="S790" i="18"/>
  <c r="T790" i="18"/>
  <c r="R791" i="18"/>
  <c r="S791" i="18"/>
  <c r="T791" i="18"/>
  <c r="R792" i="18"/>
  <c r="S792" i="18"/>
  <c r="T792" i="18"/>
  <c r="R793" i="18"/>
  <c r="S793" i="18"/>
  <c r="T793" i="18"/>
  <c r="R794" i="18"/>
  <c r="S794" i="18"/>
  <c r="T794" i="18"/>
  <c r="R795" i="18"/>
  <c r="S795" i="18"/>
  <c r="T795" i="18"/>
  <c r="R796" i="18"/>
  <c r="S796" i="18"/>
  <c r="T796" i="18"/>
  <c r="R797" i="18"/>
  <c r="S797" i="18"/>
  <c r="T797" i="18"/>
  <c r="R798" i="18"/>
  <c r="S798" i="18"/>
  <c r="T798" i="18"/>
  <c r="R799" i="18"/>
  <c r="S799" i="18"/>
  <c r="T799" i="18"/>
  <c r="R800" i="18"/>
  <c r="S800" i="18"/>
  <c r="T800" i="18"/>
  <c r="R801" i="18"/>
  <c r="S801" i="18"/>
  <c r="T801" i="18"/>
  <c r="R802" i="18"/>
  <c r="S802" i="18"/>
  <c r="T802" i="18"/>
  <c r="R803" i="18"/>
  <c r="S803" i="18"/>
  <c r="T803" i="18"/>
  <c r="R804" i="18"/>
  <c r="S804" i="18"/>
  <c r="T804" i="18"/>
  <c r="R805" i="18"/>
  <c r="S805" i="18"/>
  <c r="T805" i="18"/>
  <c r="R806" i="18"/>
  <c r="S806" i="18"/>
  <c r="T806" i="18"/>
  <c r="R807" i="18"/>
  <c r="S807" i="18"/>
  <c r="T807" i="18"/>
  <c r="R808" i="18"/>
  <c r="S808" i="18"/>
  <c r="T808" i="18"/>
  <c r="R809" i="18"/>
  <c r="S809" i="18"/>
  <c r="T809" i="18"/>
  <c r="R810" i="18"/>
  <c r="S810" i="18"/>
  <c r="T810" i="18"/>
  <c r="R811" i="18"/>
  <c r="S811" i="18"/>
  <c r="T811" i="18"/>
  <c r="R812" i="18"/>
  <c r="S812" i="18"/>
  <c r="T812" i="18"/>
  <c r="R813" i="18"/>
  <c r="S813" i="18"/>
  <c r="T813" i="18"/>
  <c r="R814" i="18"/>
  <c r="S814" i="18"/>
  <c r="T814" i="18"/>
  <c r="R815" i="18"/>
  <c r="S815" i="18"/>
  <c r="T815" i="18"/>
  <c r="R816" i="18"/>
  <c r="S816" i="18"/>
  <c r="T816" i="18"/>
  <c r="R817" i="18"/>
  <c r="S817" i="18"/>
  <c r="T817" i="18"/>
  <c r="R818" i="18"/>
  <c r="S818" i="18"/>
  <c r="T818" i="18"/>
  <c r="R819" i="18"/>
  <c r="S819" i="18"/>
  <c r="T819" i="18"/>
  <c r="R820" i="18"/>
  <c r="S820" i="18"/>
  <c r="T820" i="18"/>
  <c r="R821" i="18"/>
  <c r="S821" i="18"/>
  <c r="T821" i="18"/>
  <c r="R822" i="18"/>
  <c r="S822" i="18"/>
  <c r="T822" i="18"/>
  <c r="R823" i="18"/>
  <c r="S823" i="18"/>
  <c r="T823" i="18"/>
  <c r="R824" i="18"/>
  <c r="S824" i="18"/>
  <c r="T824" i="18"/>
  <c r="R825" i="18"/>
  <c r="S825" i="18"/>
  <c r="T825" i="18"/>
  <c r="R826" i="18"/>
  <c r="S826" i="18"/>
  <c r="T826" i="18"/>
  <c r="R827" i="18"/>
  <c r="S827" i="18"/>
  <c r="T827" i="18"/>
  <c r="R828" i="18"/>
  <c r="S828" i="18"/>
  <c r="T828" i="18"/>
  <c r="R829" i="18"/>
  <c r="S829" i="18"/>
  <c r="T829" i="18"/>
  <c r="R830" i="18"/>
  <c r="S830" i="18"/>
  <c r="T830" i="18"/>
  <c r="R831" i="18"/>
  <c r="S831" i="18"/>
  <c r="T831" i="18"/>
  <c r="R832" i="18"/>
  <c r="S832" i="18"/>
  <c r="T832" i="18"/>
  <c r="R833" i="18"/>
  <c r="S833" i="18"/>
  <c r="T833" i="18"/>
  <c r="R834" i="18"/>
  <c r="S834" i="18"/>
  <c r="T834" i="18"/>
  <c r="R835" i="18"/>
  <c r="S835" i="18"/>
  <c r="T835" i="18"/>
  <c r="R836" i="18"/>
  <c r="S836" i="18"/>
  <c r="T836" i="18"/>
  <c r="R837" i="18"/>
  <c r="S837" i="18"/>
  <c r="T837" i="18"/>
  <c r="R838" i="18"/>
  <c r="S838" i="18"/>
  <c r="T838" i="18"/>
  <c r="R839" i="18"/>
  <c r="S839" i="18"/>
  <c r="T839" i="18"/>
  <c r="R840" i="18"/>
  <c r="S840" i="18"/>
  <c r="T840" i="18"/>
  <c r="R841" i="18"/>
  <c r="S841" i="18"/>
  <c r="T841" i="18"/>
  <c r="R842" i="18"/>
  <c r="S842" i="18"/>
  <c r="T842" i="18"/>
  <c r="R843" i="18"/>
  <c r="S843" i="18"/>
  <c r="T843" i="18"/>
  <c r="R844" i="18"/>
  <c r="S844" i="18"/>
  <c r="T844" i="18"/>
  <c r="R845" i="18"/>
  <c r="S845" i="18"/>
  <c r="T845" i="18"/>
  <c r="R846" i="18"/>
  <c r="S846" i="18"/>
  <c r="T846" i="18"/>
  <c r="R847" i="18"/>
  <c r="S847" i="18"/>
  <c r="T847" i="18"/>
  <c r="R848" i="18"/>
  <c r="S848" i="18"/>
  <c r="T848" i="18"/>
  <c r="R849" i="18"/>
  <c r="S849" i="18"/>
  <c r="T849" i="18"/>
  <c r="R850" i="18"/>
  <c r="S850" i="18"/>
  <c r="T850" i="18"/>
  <c r="R851" i="18"/>
  <c r="S851" i="18"/>
  <c r="T851" i="18"/>
  <c r="R852" i="18"/>
  <c r="S852" i="18"/>
  <c r="T852" i="18"/>
  <c r="R853" i="18"/>
  <c r="S853" i="18"/>
  <c r="T853" i="18"/>
  <c r="R854" i="18"/>
  <c r="S854" i="18"/>
  <c r="T854" i="18"/>
  <c r="R855" i="18"/>
  <c r="S855" i="18"/>
  <c r="T855" i="18"/>
  <c r="R856" i="18"/>
  <c r="S856" i="18"/>
  <c r="T856" i="18"/>
  <c r="R857" i="18"/>
  <c r="S857" i="18"/>
  <c r="T857" i="18"/>
  <c r="R858" i="18"/>
  <c r="S858" i="18"/>
  <c r="T858" i="18"/>
  <c r="R859" i="18"/>
  <c r="S859" i="18"/>
  <c r="T859" i="18"/>
  <c r="R860" i="18"/>
  <c r="S860" i="18"/>
  <c r="T860" i="18"/>
  <c r="R861" i="18"/>
  <c r="S861" i="18"/>
  <c r="T861" i="18"/>
  <c r="R862" i="18"/>
  <c r="S862" i="18"/>
  <c r="T862" i="18"/>
  <c r="R863" i="18"/>
  <c r="S863" i="18"/>
  <c r="T863" i="18"/>
  <c r="R864" i="18"/>
  <c r="S864" i="18"/>
  <c r="T864" i="18"/>
  <c r="R865" i="18"/>
  <c r="S865" i="18"/>
  <c r="T865" i="18"/>
  <c r="R866" i="18"/>
  <c r="S866" i="18"/>
  <c r="T866" i="18"/>
  <c r="R867" i="18"/>
  <c r="S867" i="18"/>
  <c r="T867" i="18"/>
  <c r="R868" i="18"/>
  <c r="S868" i="18"/>
  <c r="T868" i="18"/>
  <c r="R869" i="18"/>
  <c r="S869" i="18"/>
  <c r="T869" i="18"/>
  <c r="R870" i="18"/>
  <c r="S870" i="18"/>
  <c r="T870" i="18"/>
  <c r="R871" i="18"/>
  <c r="S871" i="18"/>
  <c r="T871" i="18"/>
  <c r="R872" i="18"/>
  <c r="S872" i="18"/>
  <c r="T872" i="18"/>
  <c r="R873" i="18"/>
  <c r="S873" i="18"/>
  <c r="T873" i="18"/>
  <c r="R874" i="18"/>
  <c r="S874" i="18"/>
  <c r="T874" i="18"/>
  <c r="R875" i="18"/>
  <c r="S875" i="18"/>
  <c r="T875" i="18"/>
  <c r="R876" i="18"/>
  <c r="S876" i="18"/>
  <c r="T876" i="18"/>
  <c r="R877" i="18"/>
  <c r="S877" i="18"/>
  <c r="T877" i="18"/>
  <c r="R878" i="18"/>
  <c r="S878" i="18"/>
  <c r="T878" i="18"/>
  <c r="R879" i="18"/>
  <c r="S879" i="18"/>
  <c r="T879" i="18"/>
  <c r="R880" i="18"/>
  <c r="S880" i="18"/>
  <c r="T880" i="18"/>
  <c r="R881" i="18"/>
  <c r="S881" i="18"/>
  <c r="T881" i="18"/>
  <c r="R882" i="18"/>
  <c r="S882" i="18"/>
  <c r="T882" i="18"/>
  <c r="R883" i="18"/>
  <c r="S883" i="18"/>
  <c r="T883" i="18"/>
  <c r="R884" i="18"/>
  <c r="S884" i="18"/>
  <c r="T884" i="18"/>
  <c r="R885" i="18"/>
  <c r="S885" i="18"/>
  <c r="T885" i="18"/>
  <c r="R886" i="18"/>
  <c r="S886" i="18"/>
  <c r="T886" i="18"/>
  <c r="R887" i="18"/>
  <c r="S887" i="18"/>
  <c r="T887" i="18"/>
  <c r="R888" i="18"/>
  <c r="S888" i="18"/>
  <c r="T888" i="18"/>
  <c r="R889" i="18"/>
  <c r="S889" i="18"/>
  <c r="T889" i="18"/>
  <c r="R890" i="18"/>
  <c r="S890" i="18"/>
  <c r="T890" i="18"/>
  <c r="R891" i="18"/>
  <c r="S891" i="18"/>
  <c r="T891" i="18"/>
  <c r="R892" i="18"/>
  <c r="S892" i="18"/>
  <c r="T892" i="18"/>
  <c r="R893" i="18"/>
  <c r="S893" i="18"/>
  <c r="T893" i="18"/>
  <c r="R894" i="18"/>
  <c r="S894" i="18"/>
  <c r="T894" i="18"/>
  <c r="R895" i="18"/>
  <c r="S895" i="18"/>
  <c r="T895" i="18"/>
  <c r="R896" i="18"/>
  <c r="S896" i="18"/>
  <c r="T896" i="18"/>
  <c r="R897" i="18"/>
  <c r="S897" i="18"/>
  <c r="T897" i="18"/>
  <c r="R898" i="18"/>
  <c r="S898" i="18"/>
  <c r="T898" i="18"/>
  <c r="R899" i="18"/>
  <c r="S899" i="18"/>
  <c r="T899" i="18"/>
  <c r="R900" i="18"/>
  <c r="S900" i="18"/>
  <c r="T900" i="18"/>
  <c r="R901" i="18"/>
  <c r="S901" i="18"/>
  <c r="T901" i="18"/>
  <c r="R902" i="18"/>
  <c r="S902" i="18"/>
  <c r="T902" i="18"/>
  <c r="R903" i="18"/>
  <c r="S903" i="18"/>
  <c r="T903" i="18"/>
  <c r="R904" i="18"/>
  <c r="S904" i="18"/>
  <c r="T904" i="18"/>
  <c r="R905" i="18"/>
  <c r="S905" i="18"/>
  <c r="T905" i="18"/>
  <c r="R906" i="18"/>
  <c r="S906" i="18"/>
  <c r="T906" i="18"/>
  <c r="R907" i="18"/>
  <c r="S907" i="18"/>
  <c r="T907" i="18"/>
  <c r="R908" i="18"/>
  <c r="S908" i="18"/>
  <c r="T908" i="18"/>
  <c r="R909" i="18"/>
  <c r="S909" i="18"/>
  <c r="T909" i="18"/>
  <c r="R910" i="18"/>
  <c r="S910" i="18"/>
  <c r="T910" i="18"/>
  <c r="R911" i="18"/>
  <c r="S911" i="18"/>
  <c r="T911" i="18"/>
  <c r="R912" i="18"/>
  <c r="S912" i="18"/>
  <c r="T912" i="18"/>
  <c r="R913" i="18"/>
  <c r="S913" i="18"/>
  <c r="T913" i="18"/>
  <c r="R914" i="18"/>
  <c r="S914" i="18"/>
  <c r="T914" i="18"/>
  <c r="R915" i="18"/>
  <c r="S915" i="18"/>
  <c r="T915" i="18"/>
  <c r="R916" i="18"/>
  <c r="S916" i="18"/>
  <c r="T916" i="18"/>
  <c r="R917" i="18"/>
  <c r="S917" i="18"/>
  <c r="T917" i="18"/>
  <c r="R918" i="18"/>
  <c r="S918" i="18"/>
  <c r="T918" i="18"/>
  <c r="R919" i="18"/>
  <c r="S919" i="18"/>
  <c r="T919" i="18"/>
  <c r="R920" i="18"/>
  <c r="S920" i="18"/>
  <c r="T920" i="18"/>
  <c r="R921" i="18"/>
  <c r="S921" i="18"/>
  <c r="T921" i="18"/>
  <c r="R922" i="18"/>
  <c r="S922" i="18"/>
  <c r="T922" i="18"/>
  <c r="R923" i="18"/>
  <c r="S923" i="18"/>
  <c r="T923" i="18"/>
  <c r="R924" i="18"/>
  <c r="S924" i="18"/>
  <c r="T924" i="18"/>
  <c r="R925" i="18"/>
  <c r="S925" i="18"/>
  <c r="T925" i="18"/>
  <c r="R926" i="18"/>
  <c r="S926" i="18"/>
  <c r="T926" i="18"/>
  <c r="R927" i="18"/>
  <c r="S927" i="18"/>
  <c r="T927" i="18"/>
  <c r="R928" i="18"/>
  <c r="S928" i="18"/>
  <c r="T928" i="18"/>
  <c r="R929" i="18"/>
  <c r="S929" i="18"/>
  <c r="T929" i="18"/>
  <c r="R930" i="18"/>
  <c r="S930" i="18"/>
  <c r="T930" i="18"/>
  <c r="R931" i="18"/>
  <c r="S931" i="18"/>
  <c r="T931" i="18"/>
  <c r="R932" i="18"/>
  <c r="S932" i="18"/>
  <c r="T932" i="18"/>
  <c r="R933" i="18"/>
  <c r="S933" i="18"/>
  <c r="T933" i="18"/>
  <c r="R934" i="18"/>
  <c r="S934" i="18"/>
  <c r="T934" i="18"/>
  <c r="R935" i="18"/>
  <c r="S935" i="18"/>
  <c r="T935" i="18"/>
  <c r="R936" i="18"/>
  <c r="S936" i="18"/>
  <c r="T936" i="18"/>
  <c r="R937" i="18"/>
  <c r="S937" i="18"/>
  <c r="T937" i="18"/>
  <c r="R938" i="18"/>
  <c r="S938" i="18"/>
  <c r="T938" i="18"/>
  <c r="R939" i="18"/>
  <c r="S939" i="18"/>
  <c r="T939" i="18"/>
  <c r="R940" i="18"/>
  <c r="S940" i="18"/>
  <c r="T940" i="18"/>
  <c r="R941" i="18"/>
  <c r="S941" i="18"/>
  <c r="T941" i="18"/>
  <c r="R942" i="18"/>
  <c r="S942" i="18"/>
  <c r="T942" i="18"/>
  <c r="R943" i="18"/>
  <c r="S943" i="18"/>
  <c r="T943" i="18"/>
  <c r="R944" i="18"/>
  <c r="S944" i="18"/>
  <c r="T944" i="18"/>
  <c r="R945" i="18"/>
  <c r="S945" i="18"/>
  <c r="T945" i="18"/>
  <c r="R946" i="18"/>
  <c r="S946" i="18"/>
  <c r="T946" i="18"/>
  <c r="R947" i="18"/>
  <c r="S947" i="18"/>
  <c r="T947" i="18"/>
  <c r="R948" i="18"/>
  <c r="S948" i="18"/>
  <c r="T948" i="18"/>
  <c r="R949" i="18"/>
  <c r="S949" i="18"/>
  <c r="T949" i="18"/>
  <c r="R950" i="18"/>
  <c r="S950" i="18"/>
  <c r="T950" i="18"/>
  <c r="R951" i="18"/>
  <c r="S951" i="18"/>
  <c r="T951" i="18"/>
  <c r="R952" i="18"/>
  <c r="S952" i="18"/>
  <c r="T952" i="18"/>
  <c r="R953" i="18"/>
  <c r="S953" i="18"/>
  <c r="T953" i="18"/>
  <c r="R954" i="18"/>
  <c r="S954" i="18"/>
  <c r="T954" i="18"/>
  <c r="R955" i="18"/>
  <c r="S955" i="18"/>
  <c r="T955" i="18"/>
  <c r="R956" i="18"/>
  <c r="S956" i="18"/>
  <c r="T956" i="18"/>
  <c r="R957" i="18"/>
  <c r="S957" i="18"/>
  <c r="T957" i="18"/>
  <c r="R958" i="18"/>
  <c r="S958" i="18"/>
  <c r="T958" i="18"/>
  <c r="R959" i="18"/>
  <c r="S959" i="18"/>
  <c r="T959" i="18"/>
  <c r="R960" i="18"/>
  <c r="S960" i="18"/>
  <c r="T960" i="18"/>
  <c r="R961" i="18"/>
  <c r="S961" i="18"/>
  <c r="T961" i="18"/>
  <c r="R962" i="18"/>
  <c r="S962" i="18"/>
  <c r="T962" i="18"/>
  <c r="R963" i="18"/>
  <c r="S963" i="18"/>
  <c r="T963" i="18"/>
  <c r="R964" i="18"/>
  <c r="S964" i="18"/>
  <c r="T964" i="18"/>
  <c r="R965" i="18"/>
  <c r="S965" i="18"/>
  <c r="T965" i="18"/>
  <c r="R966" i="18"/>
  <c r="S966" i="18"/>
  <c r="T966" i="18"/>
  <c r="R967" i="18"/>
  <c r="S967" i="18"/>
  <c r="T967" i="18"/>
  <c r="R968" i="18"/>
  <c r="S968" i="18"/>
  <c r="T968" i="18"/>
  <c r="R969" i="18"/>
  <c r="S969" i="18"/>
  <c r="T969" i="18"/>
  <c r="R970" i="18"/>
  <c r="S970" i="18"/>
  <c r="T970" i="18"/>
  <c r="R971" i="18"/>
  <c r="S971" i="18"/>
  <c r="T971" i="18"/>
  <c r="R972" i="18"/>
  <c r="S972" i="18"/>
  <c r="T972" i="18"/>
  <c r="R973" i="18"/>
  <c r="S973" i="18"/>
  <c r="T973" i="18"/>
  <c r="R974" i="18"/>
  <c r="S974" i="18"/>
  <c r="T974" i="18"/>
  <c r="R975" i="18"/>
  <c r="S975" i="18"/>
  <c r="T975" i="18"/>
  <c r="R976" i="18"/>
  <c r="S976" i="18"/>
  <c r="T976" i="18"/>
  <c r="R977" i="18"/>
  <c r="S977" i="18"/>
  <c r="T977" i="18"/>
  <c r="R978" i="18"/>
  <c r="S978" i="18"/>
  <c r="T978" i="18"/>
  <c r="R979" i="18"/>
  <c r="S979" i="18"/>
  <c r="T979" i="18"/>
  <c r="R980" i="18"/>
  <c r="S980" i="18"/>
  <c r="T980" i="18"/>
  <c r="R981" i="18"/>
  <c r="S981" i="18"/>
  <c r="T981" i="18"/>
  <c r="R982" i="18"/>
  <c r="S982" i="18"/>
  <c r="T982" i="18"/>
  <c r="R983" i="18"/>
  <c r="S983" i="18"/>
  <c r="T983" i="18"/>
  <c r="R984" i="18"/>
  <c r="S984" i="18"/>
  <c r="T984" i="18"/>
  <c r="R985" i="18"/>
  <c r="S985" i="18"/>
  <c r="T985" i="18"/>
  <c r="R986" i="18"/>
  <c r="S986" i="18"/>
  <c r="T986" i="18"/>
  <c r="R987" i="18"/>
  <c r="S987" i="18"/>
  <c r="T987" i="18"/>
  <c r="R988" i="18"/>
  <c r="S988" i="18"/>
  <c r="T988" i="18"/>
  <c r="R989" i="18"/>
  <c r="S989" i="18"/>
  <c r="T989" i="18"/>
  <c r="R990" i="18"/>
  <c r="S990" i="18"/>
  <c r="T990" i="18"/>
  <c r="R991" i="18"/>
  <c r="S991" i="18"/>
  <c r="T991" i="18"/>
  <c r="R992" i="18"/>
  <c r="S992" i="18"/>
  <c r="T992" i="18"/>
  <c r="R993" i="18"/>
  <c r="S993" i="18"/>
  <c r="T993" i="18"/>
  <c r="R994" i="18"/>
  <c r="S994" i="18"/>
  <c r="T994" i="18"/>
  <c r="R995" i="18"/>
  <c r="S995" i="18"/>
  <c r="T995" i="18"/>
  <c r="R996" i="18"/>
  <c r="S996" i="18"/>
  <c r="T996" i="18"/>
  <c r="R997" i="18"/>
  <c r="S997" i="18"/>
  <c r="T997" i="18"/>
  <c r="R998" i="18"/>
  <c r="S998" i="18"/>
  <c r="T998" i="18"/>
  <c r="R999" i="18"/>
  <c r="S999" i="18"/>
  <c r="T999" i="18"/>
  <c r="R1000" i="18"/>
  <c r="S1000" i="18"/>
  <c r="T1000" i="18"/>
  <c r="R1001" i="18"/>
  <c r="S1001" i="18"/>
  <c r="T1001" i="18"/>
  <c r="R1002" i="18"/>
  <c r="S1002" i="18"/>
  <c r="T1002" i="18"/>
  <c r="R1003" i="18"/>
  <c r="S1003" i="18"/>
  <c r="T1003" i="18"/>
  <c r="R1004" i="18"/>
  <c r="S1004" i="18"/>
  <c r="T1004" i="18"/>
  <c r="R1005" i="18"/>
  <c r="S1005" i="18"/>
  <c r="T1005" i="18"/>
  <c r="R1006" i="18"/>
  <c r="S1006" i="18"/>
  <c r="T1006" i="18"/>
  <c r="R1007" i="18"/>
  <c r="S1007" i="18"/>
  <c r="T1007" i="18"/>
  <c r="R1008" i="18"/>
  <c r="S1008" i="18"/>
  <c r="T1008" i="18"/>
  <c r="R1009" i="18"/>
  <c r="S1009" i="18"/>
  <c r="T1009" i="18"/>
  <c r="R1010" i="18"/>
  <c r="S1010" i="18"/>
  <c r="T1010" i="18"/>
  <c r="R1011" i="18"/>
  <c r="S1011" i="18"/>
  <c r="T1011" i="18"/>
  <c r="R1012" i="18"/>
  <c r="S1012" i="18"/>
  <c r="T1012" i="18"/>
  <c r="R1013" i="18"/>
  <c r="S1013" i="18"/>
  <c r="T1013" i="18"/>
  <c r="R1014" i="18"/>
  <c r="S1014" i="18"/>
  <c r="T1014" i="18"/>
  <c r="R1015" i="18"/>
  <c r="S1015" i="18"/>
  <c r="T1015" i="18"/>
  <c r="R1016" i="18"/>
  <c r="S1016" i="18"/>
  <c r="T1016" i="18"/>
  <c r="R1017" i="18"/>
  <c r="S1017" i="18"/>
  <c r="T1017" i="18"/>
  <c r="R1018" i="18"/>
  <c r="S1018" i="18"/>
  <c r="T1018" i="18"/>
  <c r="R1019" i="18"/>
  <c r="S1019" i="18"/>
  <c r="T1019" i="18"/>
  <c r="R1020" i="18"/>
  <c r="S1020" i="18"/>
  <c r="T1020" i="18"/>
  <c r="R1021" i="18"/>
  <c r="S1021" i="18"/>
  <c r="T1021" i="18"/>
  <c r="R1022" i="18"/>
  <c r="S1022" i="18"/>
  <c r="T1022" i="18"/>
  <c r="R1023" i="18"/>
  <c r="S1023" i="18"/>
  <c r="T1023" i="18"/>
  <c r="R1024" i="18"/>
  <c r="S1024" i="18"/>
  <c r="T1024" i="18"/>
  <c r="R1025" i="18"/>
  <c r="S1025" i="18"/>
  <c r="T1025" i="18"/>
  <c r="R1026" i="18"/>
  <c r="S1026" i="18"/>
  <c r="T1026" i="18"/>
  <c r="R1027" i="18"/>
  <c r="S1027" i="18"/>
  <c r="T1027" i="18"/>
  <c r="R1028" i="18"/>
  <c r="S1028" i="18"/>
  <c r="T1028" i="18"/>
  <c r="R1029" i="18"/>
  <c r="S1029" i="18"/>
  <c r="T1029" i="18"/>
  <c r="R1030" i="18"/>
  <c r="S1030" i="18"/>
  <c r="T1030" i="18"/>
  <c r="R1031" i="18"/>
  <c r="S1031" i="18"/>
  <c r="T1031" i="18"/>
  <c r="R1032" i="18"/>
  <c r="S1032" i="18"/>
  <c r="T1032" i="18"/>
  <c r="R1033" i="18"/>
  <c r="S1033" i="18"/>
  <c r="T1033" i="18"/>
  <c r="R1034" i="18"/>
  <c r="S1034" i="18"/>
  <c r="T1034" i="18"/>
  <c r="R1035" i="18"/>
  <c r="S1035" i="18"/>
  <c r="T1035" i="18"/>
  <c r="R1036" i="18"/>
  <c r="S1036" i="18"/>
  <c r="T1036" i="18"/>
  <c r="R1037" i="18"/>
  <c r="S1037" i="18"/>
  <c r="T1037" i="18"/>
  <c r="R1038" i="18"/>
  <c r="S1038" i="18"/>
  <c r="T1038" i="18"/>
  <c r="R1039" i="18"/>
  <c r="S1039" i="18"/>
  <c r="T1039" i="18"/>
  <c r="R1040" i="18"/>
  <c r="S1040" i="18"/>
  <c r="T1040" i="18"/>
  <c r="R1041" i="18"/>
  <c r="S1041" i="18"/>
  <c r="T1041" i="18"/>
  <c r="R1042" i="18"/>
  <c r="S1042" i="18"/>
  <c r="T1042" i="18"/>
  <c r="R1043" i="18"/>
  <c r="S1043" i="18"/>
  <c r="T1043" i="18"/>
  <c r="R1044" i="18"/>
  <c r="S1044" i="18"/>
  <c r="T1044" i="18"/>
  <c r="R1045" i="18"/>
  <c r="S1045" i="18"/>
  <c r="T1045" i="18"/>
  <c r="R1046" i="18"/>
  <c r="S1046" i="18"/>
  <c r="T1046" i="18"/>
  <c r="R1047" i="18"/>
  <c r="S1047" i="18"/>
  <c r="T1047" i="18"/>
  <c r="R1048" i="18"/>
  <c r="S1048" i="18"/>
  <c r="T1048" i="18"/>
  <c r="R1049" i="18"/>
  <c r="S1049" i="18"/>
  <c r="T1049" i="18"/>
  <c r="R1050" i="18"/>
  <c r="S1050" i="18"/>
  <c r="T1050" i="18"/>
  <c r="R1051" i="18"/>
  <c r="S1051" i="18"/>
  <c r="T1051" i="18"/>
  <c r="R1052" i="18"/>
  <c r="S1052" i="18"/>
  <c r="T1052" i="18"/>
  <c r="R1053" i="18"/>
  <c r="S1053" i="18"/>
  <c r="T1053" i="18"/>
  <c r="R1054" i="18"/>
  <c r="S1054" i="18"/>
  <c r="T1054" i="18"/>
  <c r="R1055" i="18"/>
  <c r="S1055" i="18"/>
  <c r="T1055" i="18"/>
  <c r="R1056" i="18"/>
  <c r="S1056" i="18"/>
  <c r="T1056" i="18"/>
  <c r="R1057" i="18"/>
  <c r="S1057" i="18"/>
  <c r="T1057" i="18"/>
  <c r="R1058" i="18"/>
  <c r="S1058" i="18"/>
  <c r="T1058" i="18"/>
  <c r="R1059" i="18"/>
  <c r="S1059" i="18"/>
  <c r="T1059" i="18"/>
  <c r="R1060" i="18"/>
  <c r="S1060" i="18"/>
  <c r="T1060" i="18"/>
  <c r="R1061" i="18"/>
  <c r="S1061" i="18"/>
  <c r="T1061" i="18"/>
  <c r="R1062" i="18"/>
  <c r="S1062" i="18"/>
  <c r="T1062" i="18"/>
  <c r="R1063" i="18"/>
  <c r="S1063" i="18"/>
  <c r="T1063" i="18"/>
  <c r="R1064" i="18"/>
  <c r="S1064" i="18"/>
  <c r="T1064" i="18"/>
  <c r="R1065" i="18"/>
  <c r="S1065" i="18"/>
  <c r="T1065" i="18"/>
  <c r="R1066" i="18"/>
  <c r="S1066" i="18"/>
  <c r="T1066" i="18"/>
  <c r="R1067" i="18"/>
  <c r="S1067" i="18"/>
  <c r="T1067" i="18"/>
  <c r="R1068" i="18"/>
  <c r="S1068" i="18"/>
  <c r="T1068" i="18"/>
  <c r="R1069" i="18"/>
  <c r="S1069" i="18"/>
  <c r="T1069" i="18"/>
  <c r="R1070" i="18"/>
  <c r="S1070" i="18"/>
  <c r="T1070" i="18"/>
  <c r="R1071" i="18"/>
  <c r="S1071" i="18"/>
  <c r="T1071" i="18"/>
  <c r="R1072" i="18"/>
  <c r="S1072" i="18"/>
  <c r="T1072" i="18"/>
  <c r="R1073" i="18"/>
  <c r="S1073" i="18"/>
  <c r="T1073" i="18"/>
  <c r="R1074" i="18"/>
  <c r="S1074" i="18"/>
  <c r="T1074" i="18"/>
  <c r="R1075" i="18"/>
  <c r="S1075" i="18"/>
  <c r="T1075" i="18"/>
  <c r="R1076" i="18"/>
  <c r="S1076" i="18"/>
  <c r="T1076" i="18"/>
  <c r="R1077" i="18"/>
  <c r="S1077" i="18"/>
  <c r="T1077" i="18"/>
  <c r="R1078" i="18"/>
  <c r="S1078" i="18"/>
  <c r="T1078" i="18"/>
  <c r="R1079" i="18"/>
  <c r="S1079" i="18"/>
  <c r="T1079" i="18"/>
  <c r="R1080" i="18"/>
  <c r="S1080" i="18"/>
  <c r="T1080" i="18"/>
  <c r="R1081" i="18"/>
  <c r="S1081" i="18"/>
  <c r="T1081" i="18"/>
  <c r="R1082" i="18"/>
  <c r="S1082" i="18"/>
  <c r="T1082" i="18"/>
  <c r="R1083" i="18"/>
  <c r="S1083" i="18"/>
  <c r="T1083" i="18"/>
  <c r="R1084" i="18"/>
  <c r="S1084" i="18"/>
  <c r="T1084" i="18"/>
  <c r="R1085" i="18"/>
  <c r="S1085" i="18"/>
  <c r="T1085" i="18"/>
  <c r="R1086" i="18"/>
  <c r="S1086" i="18"/>
  <c r="T1086" i="18"/>
  <c r="R1087" i="18"/>
  <c r="S1087" i="18"/>
  <c r="T1087" i="18"/>
  <c r="R1088" i="18"/>
  <c r="S1088" i="18"/>
  <c r="T1088" i="18"/>
  <c r="R1089" i="18"/>
  <c r="S1089" i="18"/>
  <c r="T1089" i="18"/>
  <c r="R1090" i="18"/>
  <c r="S1090" i="18"/>
  <c r="T1090" i="18"/>
  <c r="R1091" i="18"/>
  <c r="S1091" i="18"/>
  <c r="T1091" i="18"/>
  <c r="R1092" i="18"/>
  <c r="S1092" i="18"/>
  <c r="T1092" i="18"/>
  <c r="R1093" i="18"/>
  <c r="S1093" i="18"/>
  <c r="T1093" i="18"/>
  <c r="R1094" i="18"/>
  <c r="S1094" i="18"/>
  <c r="T1094" i="18"/>
  <c r="R1095" i="18"/>
  <c r="S1095" i="18"/>
  <c r="T1095" i="18"/>
  <c r="R1096" i="18"/>
  <c r="S1096" i="18"/>
  <c r="T1096" i="18"/>
  <c r="R1097" i="18"/>
  <c r="S1097" i="18"/>
  <c r="T1097" i="18"/>
  <c r="R1098" i="18"/>
  <c r="S1098" i="18"/>
  <c r="T1098" i="18"/>
  <c r="R1099" i="18"/>
  <c r="S1099" i="18"/>
  <c r="T1099" i="18"/>
  <c r="R1100" i="18"/>
  <c r="S1100" i="18"/>
  <c r="T1100" i="18"/>
  <c r="R1101" i="18"/>
  <c r="S1101" i="18"/>
  <c r="T1101" i="18"/>
  <c r="R1102" i="18"/>
  <c r="S1102" i="18"/>
  <c r="T1102" i="18"/>
  <c r="R1103" i="18"/>
  <c r="S1103" i="18"/>
  <c r="T1103" i="18"/>
  <c r="R1104" i="18"/>
  <c r="S1104" i="18"/>
  <c r="T1104" i="18"/>
  <c r="R1105" i="18"/>
  <c r="S1105" i="18"/>
  <c r="T1105" i="18"/>
  <c r="R1106" i="18"/>
  <c r="S1106" i="18"/>
  <c r="T1106" i="18"/>
  <c r="R1107" i="18"/>
  <c r="S1107" i="18"/>
  <c r="T1107" i="18"/>
  <c r="R1108" i="18"/>
  <c r="S1108" i="18"/>
  <c r="T1108" i="18"/>
  <c r="R1109" i="18"/>
  <c r="S1109" i="18"/>
  <c r="T1109" i="18"/>
  <c r="R1110" i="18"/>
  <c r="S1110" i="18"/>
  <c r="T1110" i="18"/>
  <c r="R1111" i="18"/>
  <c r="S1111" i="18"/>
  <c r="T1111" i="18"/>
  <c r="R1112" i="18"/>
  <c r="S1112" i="18"/>
  <c r="T1112" i="18"/>
  <c r="R1113" i="18"/>
  <c r="S1113" i="18"/>
  <c r="T1113" i="18"/>
  <c r="R1114" i="18"/>
  <c r="S1114" i="18"/>
  <c r="T1114" i="18"/>
  <c r="R1115" i="18"/>
  <c r="S1115" i="18"/>
  <c r="T1115" i="18"/>
  <c r="R1116" i="18"/>
  <c r="S1116" i="18"/>
  <c r="T1116" i="18"/>
  <c r="R1117" i="18"/>
  <c r="S1117" i="18"/>
  <c r="T1117" i="18"/>
  <c r="R1118" i="18"/>
  <c r="S1118" i="18"/>
  <c r="T1118" i="18"/>
  <c r="R1119" i="18"/>
  <c r="S1119" i="18"/>
  <c r="T1119" i="18"/>
  <c r="R1120" i="18"/>
  <c r="S1120" i="18"/>
  <c r="T1120" i="18"/>
  <c r="R1121" i="18"/>
  <c r="S1121" i="18"/>
  <c r="T1121" i="18"/>
  <c r="R1122" i="18"/>
  <c r="S1122" i="18"/>
  <c r="T1122" i="18"/>
  <c r="R1123" i="18"/>
  <c r="S1123" i="18"/>
  <c r="T1123" i="18"/>
  <c r="R1124" i="18"/>
  <c r="S1124" i="18"/>
  <c r="T1124" i="18"/>
  <c r="R1125" i="18"/>
  <c r="S1125" i="18"/>
  <c r="T1125" i="18"/>
  <c r="R1126" i="18"/>
  <c r="S1126" i="18"/>
  <c r="T1126" i="18"/>
  <c r="R1127" i="18"/>
  <c r="S1127" i="18"/>
  <c r="T1127" i="18"/>
  <c r="R1128" i="18"/>
  <c r="S1128" i="18"/>
  <c r="T1128" i="18"/>
  <c r="R1129" i="18"/>
  <c r="S1129" i="18"/>
  <c r="T1129" i="18"/>
  <c r="R1130" i="18"/>
  <c r="S1130" i="18"/>
  <c r="T1130" i="18"/>
  <c r="R1131" i="18"/>
  <c r="S1131" i="18"/>
  <c r="T1131" i="18"/>
  <c r="R1132" i="18"/>
  <c r="S1132" i="18"/>
  <c r="T1132" i="18"/>
  <c r="R1133" i="18"/>
  <c r="S1133" i="18"/>
  <c r="T1133" i="18"/>
  <c r="R1134" i="18"/>
  <c r="S1134" i="18"/>
  <c r="T1134" i="18"/>
  <c r="R1135" i="18"/>
  <c r="S1135" i="18"/>
  <c r="T1135" i="18"/>
  <c r="R1136" i="18"/>
  <c r="S1136" i="18"/>
  <c r="T1136" i="18"/>
  <c r="R1137" i="18"/>
  <c r="S1137" i="18"/>
  <c r="T1137" i="18"/>
  <c r="R1138" i="18"/>
  <c r="S1138" i="18"/>
  <c r="T1138" i="18"/>
  <c r="R1139" i="18"/>
  <c r="S1139" i="18"/>
  <c r="T1139" i="18"/>
  <c r="R1140" i="18"/>
  <c r="S1140" i="18"/>
  <c r="T1140" i="18"/>
  <c r="R1141" i="18"/>
  <c r="S1141" i="18"/>
  <c r="T1141" i="18"/>
  <c r="R1142" i="18"/>
  <c r="S1142" i="18"/>
  <c r="T1142" i="18"/>
  <c r="R1143" i="18"/>
  <c r="S1143" i="18"/>
  <c r="T1143" i="18"/>
  <c r="R1144" i="18"/>
  <c r="S1144" i="18"/>
  <c r="T1144" i="18"/>
  <c r="R1145" i="18"/>
  <c r="S1145" i="18"/>
  <c r="T1145" i="18"/>
  <c r="R1146" i="18"/>
  <c r="S1146" i="18"/>
  <c r="T1146" i="18"/>
  <c r="R1147" i="18"/>
  <c r="S1147" i="18"/>
  <c r="T1147" i="18"/>
  <c r="R1148" i="18"/>
  <c r="S1148" i="18"/>
  <c r="T1148" i="18"/>
  <c r="R1149" i="18"/>
  <c r="S1149" i="18"/>
  <c r="T1149" i="18"/>
  <c r="R1150" i="18"/>
  <c r="S1150" i="18"/>
  <c r="T1150" i="18"/>
  <c r="R1151" i="18"/>
  <c r="S1151" i="18"/>
  <c r="T1151" i="18"/>
  <c r="R1152" i="18"/>
  <c r="S1152" i="18"/>
  <c r="T1152" i="18"/>
  <c r="R1153" i="18"/>
  <c r="S1153" i="18"/>
  <c r="T1153" i="18"/>
  <c r="R1154" i="18"/>
  <c r="S1154" i="18"/>
  <c r="T1154" i="18"/>
  <c r="R1155" i="18"/>
  <c r="S1155" i="18"/>
  <c r="T1155" i="18"/>
  <c r="R1156" i="18"/>
  <c r="S1156" i="18"/>
  <c r="T1156" i="18"/>
  <c r="R1157" i="18"/>
  <c r="S1157" i="18"/>
  <c r="T1157" i="18"/>
  <c r="R1158" i="18"/>
  <c r="S1158" i="18"/>
  <c r="T1158" i="18"/>
  <c r="R1159" i="18"/>
  <c r="S1159" i="18"/>
  <c r="T1159" i="18"/>
  <c r="R1160" i="18"/>
  <c r="S1160" i="18"/>
  <c r="T1160" i="18"/>
  <c r="R1161" i="18"/>
  <c r="S1161" i="18"/>
  <c r="T1161" i="18"/>
  <c r="R1162" i="18"/>
  <c r="S1162" i="18"/>
  <c r="T1162" i="18"/>
  <c r="R1163" i="18"/>
  <c r="S1163" i="18"/>
  <c r="T1163" i="18"/>
  <c r="R1164" i="18"/>
  <c r="S1164" i="18"/>
  <c r="T1164" i="18"/>
  <c r="R1165" i="18"/>
  <c r="S1165" i="18"/>
  <c r="T1165" i="18"/>
  <c r="R1166" i="18"/>
  <c r="S1166" i="18"/>
  <c r="T1166" i="18"/>
  <c r="R1167" i="18"/>
  <c r="S1167" i="18"/>
  <c r="T1167" i="18"/>
  <c r="R1168" i="18"/>
  <c r="S1168" i="18"/>
  <c r="T1168" i="18"/>
  <c r="R1169" i="18"/>
  <c r="S1169" i="18"/>
  <c r="T1169" i="18"/>
  <c r="R1170" i="18"/>
  <c r="S1170" i="18"/>
  <c r="T1170" i="18"/>
  <c r="R1171" i="18"/>
  <c r="S1171" i="18"/>
  <c r="T1171" i="18"/>
  <c r="R1172" i="18"/>
  <c r="S1172" i="18"/>
  <c r="T1172" i="18"/>
  <c r="R1173" i="18"/>
  <c r="S1173" i="18"/>
  <c r="T1173" i="18"/>
  <c r="R1174" i="18"/>
  <c r="S1174" i="18"/>
  <c r="T1174" i="18"/>
  <c r="R1175" i="18"/>
  <c r="S1175" i="18"/>
  <c r="T1175" i="18"/>
  <c r="R1176" i="18"/>
  <c r="S1176" i="18"/>
  <c r="T1176" i="18"/>
  <c r="R1177" i="18"/>
  <c r="S1177" i="18"/>
  <c r="T1177" i="18"/>
  <c r="R1178" i="18"/>
  <c r="S1178" i="18"/>
  <c r="T1178" i="18"/>
  <c r="R1179" i="18"/>
  <c r="S1179" i="18"/>
  <c r="T1179" i="18"/>
  <c r="R1180" i="18"/>
  <c r="S1180" i="18"/>
  <c r="T1180" i="18"/>
  <c r="R1181" i="18"/>
  <c r="S1181" i="18"/>
  <c r="T1181" i="18"/>
  <c r="R1182" i="18"/>
  <c r="S1182" i="18"/>
  <c r="T1182" i="18"/>
  <c r="R1183" i="18"/>
  <c r="S1183" i="18"/>
  <c r="T1183" i="18"/>
  <c r="R1184" i="18"/>
  <c r="S1184" i="18"/>
  <c r="T1184" i="18"/>
  <c r="R1185" i="18"/>
  <c r="S1185" i="18"/>
  <c r="T1185" i="18"/>
  <c r="R1186" i="18"/>
  <c r="S1186" i="18"/>
  <c r="T1186" i="18"/>
  <c r="R1187" i="18"/>
  <c r="S1187" i="18"/>
  <c r="T1187" i="18"/>
  <c r="R1188" i="18"/>
  <c r="S1188" i="18"/>
  <c r="T1188" i="18"/>
  <c r="R1189" i="18"/>
  <c r="S1189" i="18"/>
  <c r="T1189" i="18"/>
  <c r="R1190" i="18"/>
  <c r="S1190" i="18"/>
  <c r="T1190" i="18"/>
  <c r="R1191" i="18"/>
  <c r="S1191" i="18"/>
  <c r="T1191" i="18"/>
  <c r="R1192" i="18"/>
  <c r="S1192" i="18"/>
  <c r="T1192" i="18"/>
  <c r="R1193" i="18"/>
  <c r="S1193" i="18"/>
  <c r="T1193" i="18"/>
  <c r="R1194" i="18"/>
  <c r="S1194" i="18"/>
  <c r="T1194" i="18"/>
  <c r="R1195" i="18"/>
  <c r="S1195" i="18"/>
  <c r="T1195" i="18"/>
  <c r="R1196" i="18"/>
  <c r="S1196" i="18"/>
  <c r="T1196" i="18"/>
  <c r="R1197" i="18"/>
  <c r="S1197" i="18"/>
  <c r="T1197" i="18"/>
  <c r="R1198" i="18"/>
  <c r="S1198" i="18"/>
  <c r="T1198" i="18"/>
  <c r="R1199" i="18"/>
  <c r="S1199" i="18"/>
  <c r="T1199" i="18"/>
  <c r="R1200" i="18"/>
  <c r="S1200" i="18"/>
  <c r="T1200" i="18"/>
  <c r="R1201" i="18"/>
  <c r="S1201" i="18"/>
  <c r="T1201" i="18"/>
  <c r="R1202" i="18"/>
  <c r="S1202" i="18"/>
  <c r="T1202" i="18"/>
  <c r="R1203" i="18"/>
  <c r="S1203" i="18"/>
  <c r="T1203" i="18"/>
  <c r="R1204" i="18"/>
  <c r="S1204" i="18"/>
  <c r="T1204" i="18"/>
  <c r="R1205" i="18"/>
  <c r="S1205" i="18"/>
  <c r="T1205" i="18"/>
  <c r="R1206" i="18"/>
  <c r="S1206" i="18"/>
  <c r="T1206" i="18"/>
  <c r="R1207" i="18"/>
  <c r="S1207" i="18"/>
  <c r="T1207" i="18"/>
  <c r="R1208" i="18"/>
  <c r="S1208" i="18"/>
  <c r="T1208" i="18"/>
  <c r="R1209" i="18"/>
  <c r="S1209" i="18"/>
  <c r="T1209" i="18"/>
  <c r="R1210" i="18"/>
  <c r="S1210" i="18"/>
  <c r="T1210" i="18"/>
  <c r="R1211" i="18"/>
  <c r="S1211" i="18"/>
  <c r="T1211" i="18"/>
  <c r="R1212" i="18"/>
  <c r="S1212" i="18"/>
  <c r="T1212" i="18"/>
  <c r="R1213" i="18"/>
  <c r="S1213" i="18"/>
  <c r="T1213" i="18"/>
  <c r="R1214" i="18"/>
  <c r="S1214" i="18"/>
  <c r="T1214" i="18"/>
  <c r="R1215" i="18"/>
  <c r="S1215" i="18"/>
  <c r="T1215" i="18"/>
  <c r="R1216" i="18"/>
  <c r="S1216" i="18"/>
  <c r="T1216" i="18"/>
  <c r="R1217" i="18"/>
  <c r="S1217" i="18"/>
  <c r="T1217" i="18"/>
  <c r="R1218" i="18"/>
  <c r="S1218" i="18"/>
  <c r="T1218" i="18"/>
  <c r="R1219" i="18"/>
  <c r="S1219" i="18"/>
  <c r="T1219" i="18"/>
  <c r="R1220" i="18"/>
  <c r="S1220" i="18"/>
  <c r="T1220" i="18"/>
  <c r="R1221" i="18"/>
  <c r="S1221" i="18"/>
  <c r="T1221" i="18"/>
  <c r="R1222" i="18"/>
  <c r="S1222" i="18"/>
  <c r="T1222" i="18"/>
  <c r="R1223" i="18"/>
  <c r="S1223" i="18"/>
  <c r="T1223" i="18"/>
  <c r="R1224" i="18"/>
  <c r="S1224" i="18"/>
  <c r="T1224" i="18"/>
  <c r="R1225" i="18"/>
  <c r="S1225" i="18"/>
  <c r="T1225" i="18"/>
  <c r="R1226" i="18"/>
  <c r="S1226" i="18"/>
  <c r="T1226" i="18"/>
  <c r="R1227" i="18"/>
  <c r="S1227" i="18"/>
  <c r="T1227" i="18"/>
  <c r="R1228" i="18"/>
  <c r="S1228" i="18"/>
  <c r="T1228" i="18"/>
  <c r="R1229" i="18"/>
  <c r="S1229" i="18"/>
  <c r="T1229" i="18"/>
  <c r="R1230" i="18"/>
  <c r="S1230" i="18"/>
  <c r="T1230" i="18"/>
  <c r="R1231" i="18"/>
  <c r="S1231" i="18"/>
  <c r="T1231" i="18"/>
  <c r="R1232" i="18"/>
  <c r="S1232" i="18"/>
  <c r="T1232" i="18"/>
  <c r="R1233" i="18"/>
  <c r="S1233" i="18"/>
  <c r="T1233" i="18"/>
  <c r="R1234" i="18"/>
  <c r="S1234" i="18"/>
  <c r="T1234" i="18"/>
  <c r="R1235" i="18"/>
  <c r="S1235" i="18"/>
  <c r="T1235" i="18"/>
  <c r="R1236" i="18"/>
  <c r="S1236" i="18"/>
  <c r="T1236" i="18"/>
  <c r="R1237" i="18"/>
  <c r="S1237" i="18"/>
  <c r="T1237" i="18"/>
  <c r="R1238" i="18"/>
  <c r="S1238" i="18"/>
  <c r="T1238" i="18"/>
  <c r="R1239" i="18"/>
  <c r="S1239" i="18"/>
  <c r="T1239" i="18"/>
  <c r="R1240" i="18"/>
  <c r="S1240" i="18"/>
  <c r="T1240" i="18"/>
  <c r="R1241" i="18"/>
  <c r="S1241" i="18"/>
  <c r="T1241" i="18"/>
  <c r="R1242" i="18"/>
  <c r="S1242" i="18"/>
  <c r="T1242" i="18"/>
  <c r="R1243" i="18"/>
  <c r="S1243" i="18"/>
  <c r="T1243" i="18"/>
  <c r="R1244" i="18"/>
  <c r="S1244" i="18"/>
  <c r="T1244" i="18"/>
  <c r="R1245" i="18"/>
  <c r="S1245" i="18"/>
  <c r="T1245" i="18"/>
  <c r="R1246" i="18"/>
  <c r="S1246" i="18"/>
  <c r="T1246" i="18"/>
  <c r="R1247" i="18"/>
  <c r="S1247" i="18"/>
  <c r="T1247" i="18"/>
  <c r="R1248" i="18"/>
  <c r="S1248" i="18"/>
  <c r="T1248" i="18"/>
  <c r="R1249" i="18"/>
  <c r="S1249" i="18"/>
  <c r="T1249" i="18"/>
  <c r="R1250" i="18"/>
  <c r="S1250" i="18"/>
  <c r="T1250" i="18"/>
  <c r="R1251" i="18"/>
  <c r="S1251" i="18"/>
  <c r="T1251" i="18"/>
  <c r="R1252" i="18"/>
  <c r="S1252" i="18"/>
  <c r="T1252" i="18"/>
  <c r="R1253" i="18"/>
  <c r="S1253" i="18"/>
  <c r="T1253" i="18"/>
  <c r="R1254" i="18"/>
  <c r="S1254" i="18"/>
  <c r="T1254" i="18"/>
  <c r="R1255" i="18"/>
  <c r="S1255" i="18"/>
  <c r="T1255" i="18"/>
  <c r="R1256" i="18"/>
  <c r="S1256" i="18"/>
  <c r="T1256" i="18"/>
  <c r="R1257" i="18"/>
  <c r="S1257" i="18"/>
  <c r="T1257" i="18"/>
  <c r="R1258" i="18"/>
  <c r="S1258" i="18"/>
  <c r="T1258" i="18"/>
  <c r="R1259" i="18"/>
  <c r="S1259" i="18"/>
  <c r="T1259" i="18"/>
  <c r="R1260" i="18"/>
  <c r="S1260" i="18"/>
  <c r="T1260" i="18"/>
  <c r="R1261" i="18"/>
  <c r="S1261" i="18"/>
  <c r="T1261" i="18"/>
  <c r="R1262" i="18"/>
  <c r="S1262" i="18"/>
  <c r="T1262" i="18"/>
  <c r="R1263" i="18"/>
  <c r="S1263" i="18"/>
  <c r="T1263" i="18"/>
  <c r="R1264" i="18"/>
  <c r="S1264" i="18"/>
  <c r="T1264" i="18"/>
  <c r="R1265" i="18"/>
  <c r="S1265" i="18"/>
  <c r="T1265" i="18"/>
  <c r="R1266" i="18"/>
  <c r="S1266" i="18"/>
  <c r="T1266" i="18"/>
  <c r="R1267" i="18"/>
  <c r="S1267" i="18"/>
  <c r="T1267" i="18"/>
  <c r="R1268" i="18"/>
  <c r="S1268" i="18"/>
  <c r="T1268" i="18"/>
  <c r="R1269" i="18"/>
  <c r="S1269" i="18"/>
  <c r="T1269" i="18"/>
  <c r="R1270" i="18"/>
  <c r="S1270" i="18"/>
  <c r="T1270" i="18"/>
  <c r="R1271" i="18"/>
  <c r="S1271" i="18"/>
  <c r="T1271" i="18"/>
  <c r="R1272" i="18"/>
  <c r="S1272" i="18"/>
  <c r="T1272" i="18"/>
  <c r="R1273" i="18"/>
  <c r="S1273" i="18"/>
  <c r="T1273" i="18"/>
  <c r="R1274" i="18"/>
  <c r="S1274" i="18"/>
  <c r="T1274" i="18"/>
  <c r="R1275" i="18"/>
  <c r="S1275" i="18"/>
  <c r="T1275" i="18"/>
  <c r="R1276" i="18"/>
  <c r="S1276" i="18"/>
  <c r="T1276" i="18"/>
  <c r="R1277" i="18"/>
  <c r="S1277" i="18"/>
  <c r="T1277" i="18"/>
  <c r="R1278" i="18"/>
  <c r="S1278" i="18"/>
  <c r="T1278" i="18"/>
  <c r="R1279" i="18"/>
  <c r="S1279" i="18"/>
  <c r="T1279" i="18"/>
  <c r="R1280" i="18"/>
  <c r="S1280" i="18"/>
  <c r="T1280" i="18"/>
  <c r="R1281" i="18"/>
  <c r="S1281" i="18"/>
  <c r="T1281" i="18"/>
  <c r="R1282" i="18"/>
  <c r="S1282" i="18"/>
  <c r="T1282" i="18"/>
  <c r="R1283" i="18"/>
  <c r="S1283" i="18"/>
  <c r="T1283" i="18"/>
  <c r="R1284" i="18"/>
  <c r="S1284" i="18"/>
  <c r="T1284" i="18"/>
  <c r="R1285" i="18"/>
  <c r="S1285" i="18"/>
  <c r="T1285" i="18"/>
  <c r="R1286" i="18"/>
  <c r="S1286" i="18"/>
  <c r="T1286" i="18"/>
  <c r="R1287" i="18"/>
  <c r="S1287" i="18"/>
  <c r="T1287" i="18"/>
  <c r="R1288" i="18"/>
  <c r="S1288" i="18"/>
  <c r="T1288" i="18"/>
  <c r="R1289" i="18"/>
  <c r="S1289" i="18"/>
  <c r="T1289" i="18"/>
  <c r="R1290" i="18"/>
  <c r="S1290" i="18"/>
  <c r="T1290" i="18"/>
  <c r="R1291" i="18"/>
  <c r="S1291" i="18"/>
  <c r="T1291" i="18"/>
  <c r="R1292" i="18"/>
  <c r="S1292" i="18"/>
  <c r="T1292" i="18"/>
  <c r="R1293" i="18"/>
  <c r="S1293" i="18"/>
  <c r="T1293" i="18"/>
  <c r="R1294" i="18"/>
  <c r="S1294" i="18"/>
  <c r="T1294" i="18"/>
  <c r="R1295" i="18"/>
  <c r="S1295" i="18"/>
  <c r="T1295" i="18"/>
  <c r="R1296" i="18"/>
  <c r="S1296" i="18"/>
  <c r="T1296" i="18"/>
  <c r="R1297" i="18"/>
  <c r="S1297" i="18"/>
  <c r="T1297" i="18"/>
  <c r="R1298" i="18"/>
  <c r="S1298" i="18"/>
  <c r="T1298" i="18"/>
  <c r="R1299" i="18"/>
  <c r="S1299" i="18"/>
  <c r="T1299" i="18"/>
  <c r="R1300" i="18"/>
  <c r="S1300" i="18"/>
  <c r="T1300" i="18"/>
  <c r="R1301" i="18"/>
  <c r="S1301" i="18"/>
  <c r="T1301" i="18"/>
  <c r="R1302" i="18"/>
  <c r="S1302" i="18"/>
  <c r="T1302" i="18"/>
  <c r="R1303" i="18"/>
  <c r="S1303" i="18"/>
  <c r="T1303" i="18"/>
  <c r="R1304" i="18"/>
  <c r="S1304" i="18"/>
  <c r="T1304" i="18"/>
  <c r="R1305" i="18"/>
  <c r="S1305" i="18"/>
  <c r="T1305" i="18"/>
  <c r="R1306" i="18"/>
  <c r="S1306" i="18"/>
  <c r="T1306" i="18"/>
  <c r="R1307" i="18"/>
  <c r="S1307" i="18"/>
  <c r="T1307" i="18"/>
  <c r="R1308" i="18"/>
  <c r="S1308" i="18"/>
  <c r="T1308" i="18"/>
  <c r="R1309" i="18"/>
  <c r="S1309" i="18"/>
  <c r="T1309" i="18"/>
  <c r="R1310" i="18"/>
  <c r="S1310" i="18"/>
  <c r="T1310" i="18"/>
  <c r="R1311" i="18"/>
  <c r="S1311" i="18"/>
  <c r="T1311" i="18"/>
  <c r="R1312" i="18"/>
  <c r="S1312" i="18"/>
  <c r="T1312" i="18"/>
  <c r="R1313" i="18"/>
  <c r="S1313" i="18"/>
  <c r="T1313" i="18"/>
  <c r="R1314" i="18"/>
  <c r="S1314" i="18"/>
  <c r="T1314" i="18"/>
  <c r="R1315" i="18"/>
  <c r="S1315" i="18"/>
  <c r="T1315" i="18"/>
  <c r="R1316" i="18"/>
  <c r="S1316" i="18"/>
  <c r="T1316" i="18"/>
  <c r="R1317" i="18"/>
  <c r="S1317" i="18"/>
  <c r="T1317" i="18"/>
  <c r="R1318" i="18"/>
  <c r="S1318" i="18"/>
  <c r="T1318" i="18"/>
  <c r="R1319" i="18"/>
  <c r="S1319" i="18"/>
  <c r="T1319" i="18"/>
  <c r="R1320" i="18"/>
  <c r="S1320" i="18"/>
  <c r="T1320" i="18"/>
  <c r="R1321" i="18"/>
  <c r="S1321" i="18"/>
  <c r="T1321" i="18"/>
  <c r="R1322" i="18"/>
  <c r="S1322" i="18"/>
  <c r="T1322" i="18"/>
  <c r="R1323" i="18"/>
  <c r="S1323" i="18"/>
  <c r="T1323" i="18"/>
  <c r="R1324" i="18"/>
  <c r="S1324" i="18"/>
  <c r="T1324" i="18"/>
  <c r="R1325" i="18"/>
  <c r="S1325" i="18"/>
  <c r="T1325" i="18"/>
  <c r="R1326" i="18"/>
  <c r="S1326" i="18"/>
  <c r="T1326" i="18"/>
  <c r="R1327" i="18"/>
  <c r="S1327" i="18"/>
  <c r="T1327" i="18"/>
  <c r="R1328" i="18"/>
  <c r="S1328" i="18"/>
  <c r="T1328" i="18"/>
  <c r="R1329" i="18"/>
  <c r="S1329" i="18"/>
  <c r="T1329" i="18"/>
  <c r="R1330" i="18"/>
  <c r="S1330" i="18"/>
  <c r="T1330" i="18"/>
  <c r="R1331" i="18"/>
  <c r="S1331" i="18"/>
  <c r="T1331" i="18"/>
  <c r="R1332" i="18"/>
  <c r="S1332" i="18"/>
  <c r="T1332" i="18"/>
  <c r="R1333" i="18"/>
  <c r="S1333" i="18"/>
  <c r="T1333" i="18"/>
  <c r="R1334" i="18"/>
  <c r="S1334" i="18"/>
  <c r="T1334" i="18"/>
  <c r="R1335" i="18"/>
  <c r="S1335" i="18"/>
  <c r="T1335" i="18"/>
  <c r="R1336" i="18"/>
  <c r="S1336" i="18"/>
  <c r="T1336" i="18"/>
  <c r="R1337" i="18"/>
  <c r="S1337" i="18"/>
  <c r="T1337" i="18"/>
  <c r="R1338" i="18"/>
  <c r="S1338" i="18"/>
  <c r="T1338" i="18"/>
  <c r="R1339" i="18"/>
  <c r="S1339" i="18"/>
  <c r="T1339" i="18"/>
  <c r="R1340" i="18"/>
  <c r="S1340" i="18"/>
  <c r="T1340" i="18"/>
  <c r="R1341" i="18"/>
  <c r="S1341" i="18"/>
  <c r="T1341" i="18"/>
  <c r="R1342" i="18"/>
  <c r="S1342" i="18"/>
  <c r="T1342" i="18"/>
  <c r="R1343" i="18"/>
  <c r="S1343" i="18"/>
  <c r="T1343" i="18"/>
  <c r="R1344" i="18"/>
  <c r="S1344" i="18"/>
  <c r="T1344" i="18"/>
  <c r="R1345" i="18"/>
  <c r="S1345" i="18"/>
  <c r="T1345" i="18"/>
  <c r="R1346" i="18"/>
  <c r="S1346" i="18"/>
  <c r="T1346" i="18"/>
  <c r="R1347" i="18"/>
  <c r="S1347" i="18"/>
  <c r="T1347" i="18"/>
  <c r="R1348" i="18"/>
  <c r="S1348" i="18"/>
  <c r="T1348" i="18"/>
  <c r="R1349" i="18"/>
  <c r="S1349" i="18"/>
  <c r="T1349" i="18"/>
  <c r="R1350" i="18"/>
  <c r="S1350" i="18"/>
  <c r="T1350" i="18"/>
  <c r="R1351" i="18"/>
  <c r="S1351" i="18"/>
  <c r="T1351" i="18"/>
  <c r="R1352" i="18"/>
  <c r="S1352" i="18"/>
  <c r="T1352" i="18"/>
  <c r="R1353" i="18"/>
  <c r="S1353" i="18"/>
  <c r="T1353" i="18"/>
  <c r="R1354" i="18"/>
  <c r="S1354" i="18"/>
  <c r="T1354" i="18"/>
  <c r="R1355" i="18"/>
  <c r="S1355" i="18"/>
  <c r="T1355" i="18"/>
  <c r="R1356" i="18"/>
  <c r="S1356" i="18"/>
  <c r="T1356" i="18"/>
  <c r="R1357" i="18"/>
  <c r="S1357" i="18"/>
  <c r="T1357" i="18"/>
  <c r="R1358" i="18"/>
  <c r="S1358" i="18"/>
  <c r="T1358" i="18"/>
  <c r="R1359" i="18"/>
  <c r="S1359" i="18"/>
  <c r="T1359" i="18"/>
  <c r="R1360" i="18"/>
  <c r="S1360" i="18"/>
  <c r="T1360" i="18"/>
  <c r="R1361" i="18"/>
  <c r="S1361" i="18"/>
  <c r="T1361" i="18"/>
  <c r="R1362" i="18"/>
  <c r="S1362" i="18"/>
  <c r="T1362" i="18"/>
  <c r="R1363" i="18"/>
  <c r="S1363" i="18"/>
  <c r="T1363" i="18"/>
  <c r="R1364" i="18"/>
  <c r="S1364" i="18"/>
  <c r="T1364" i="18"/>
  <c r="R1365" i="18"/>
  <c r="S1365" i="18"/>
  <c r="T1365" i="18"/>
  <c r="R1366" i="18"/>
  <c r="S1366" i="18"/>
  <c r="T1366" i="18"/>
  <c r="R1367" i="18"/>
  <c r="S1367" i="18"/>
  <c r="T1367" i="18"/>
  <c r="R1368" i="18"/>
  <c r="S1368" i="18"/>
  <c r="T1368" i="18"/>
  <c r="R1369" i="18"/>
  <c r="S1369" i="18"/>
  <c r="T1369" i="18"/>
  <c r="R1370" i="18"/>
  <c r="S1370" i="18"/>
  <c r="T1370" i="18"/>
  <c r="R1371" i="18"/>
  <c r="S1371" i="18"/>
  <c r="T1371" i="18"/>
  <c r="R1372" i="18"/>
  <c r="S1372" i="18"/>
  <c r="T1372" i="18"/>
  <c r="R1373" i="18"/>
  <c r="S1373" i="18"/>
  <c r="T1373" i="18"/>
  <c r="R1374" i="18"/>
  <c r="S1374" i="18"/>
  <c r="T1374" i="18"/>
  <c r="R1375" i="18"/>
  <c r="S1375" i="18"/>
  <c r="T1375" i="18"/>
  <c r="R1376" i="18"/>
  <c r="S1376" i="18"/>
  <c r="T1376" i="18"/>
  <c r="R1377" i="18"/>
  <c r="S1377" i="18"/>
  <c r="T1377" i="18"/>
  <c r="R1378" i="18"/>
  <c r="S1378" i="18"/>
  <c r="T1378" i="18"/>
  <c r="R1379" i="18"/>
  <c r="S1379" i="18"/>
  <c r="T1379" i="18"/>
  <c r="R1380" i="18"/>
  <c r="S1380" i="18"/>
  <c r="T1380" i="18"/>
  <c r="R1381" i="18"/>
  <c r="S1381" i="18"/>
  <c r="T1381" i="18"/>
  <c r="R1382" i="18"/>
  <c r="S1382" i="18"/>
  <c r="T1382" i="18"/>
  <c r="R1383" i="18"/>
  <c r="S1383" i="18"/>
  <c r="T1383" i="18"/>
  <c r="R1384" i="18"/>
  <c r="S1384" i="18"/>
  <c r="T1384" i="18"/>
  <c r="R1385" i="18"/>
  <c r="S1385" i="18"/>
  <c r="T1385" i="18"/>
  <c r="R1386" i="18"/>
  <c r="S1386" i="18"/>
  <c r="T1386" i="18"/>
  <c r="R1387" i="18"/>
  <c r="S1387" i="18"/>
  <c r="T1387" i="18"/>
  <c r="R1388" i="18"/>
  <c r="S1388" i="18"/>
  <c r="T1388" i="18"/>
  <c r="R1389" i="18"/>
  <c r="S1389" i="18"/>
  <c r="T1389" i="18"/>
  <c r="R1390" i="18"/>
  <c r="S1390" i="18"/>
  <c r="T1390" i="18"/>
  <c r="R1391" i="18"/>
  <c r="S1391" i="18"/>
  <c r="T1391" i="18"/>
  <c r="R1392" i="18"/>
  <c r="S1392" i="18"/>
  <c r="T1392" i="18"/>
  <c r="R1393" i="18"/>
  <c r="S1393" i="18"/>
  <c r="T1393" i="18"/>
  <c r="R1394" i="18"/>
  <c r="S1394" i="18"/>
  <c r="T1394" i="18"/>
  <c r="R1395" i="18"/>
  <c r="S1395" i="18"/>
  <c r="T1395" i="18"/>
  <c r="R1396" i="18"/>
  <c r="S1396" i="18"/>
  <c r="T1396" i="18"/>
  <c r="R1397" i="18"/>
  <c r="S1397" i="18"/>
  <c r="T1397" i="18"/>
  <c r="R1398" i="18"/>
  <c r="S1398" i="18"/>
  <c r="T1398" i="18"/>
  <c r="R1399" i="18"/>
  <c r="S1399" i="18"/>
  <c r="T1399" i="18"/>
  <c r="R1400" i="18"/>
  <c r="S1400" i="18"/>
  <c r="T1400" i="18"/>
  <c r="R1401" i="18"/>
  <c r="S1401" i="18"/>
  <c r="T1401" i="18"/>
  <c r="R1402" i="18"/>
  <c r="S1402" i="18"/>
  <c r="T1402" i="18"/>
  <c r="R1403" i="18"/>
  <c r="S1403" i="18"/>
  <c r="T1403" i="18"/>
  <c r="R1404" i="18"/>
  <c r="S1404" i="18"/>
  <c r="T1404" i="18"/>
  <c r="R1405" i="18"/>
  <c r="S1405" i="18"/>
  <c r="T1405" i="18"/>
  <c r="R1406" i="18"/>
  <c r="S1406" i="18"/>
  <c r="T1406" i="18"/>
  <c r="R1407" i="18"/>
  <c r="S1407" i="18"/>
  <c r="T1407" i="18"/>
  <c r="R1408" i="18"/>
  <c r="S1408" i="18"/>
  <c r="T1408" i="18"/>
  <c r="R1409" i="18"/>
  <c r="S1409" i="18"/>
  <c r="T1409" i="18"/>
  <c r="T9" i="18"/>
  <c r="S9" i="18"/>
  <c r="R9" i="18"/>
  <c r="O10" i="18"/>
  <c r="P10" i="18"/>
  <c r="W10" i="18" s="1"/>
  <c r="O11" i="18"/>
  <c r="P11" i="18"/>
  <c r="O12" i="18"/>
  <c r="V12" i="18" s="1"/>
  <c r="P12" i="18"/>
  <c r="W12" i="18" s="1"/>
  <c r="O13" i="18"/>
  <c r="V13" i="18" s="1"/>
  <c r="P13" i="18"/>
  <c r="O14" i="18"/>
  <c r="P14" i="18"/>
  <c r="O15" i="18"/>
  <c r="P15" i="18"/>
  <c r="O16" i="18"/>
  <c r="P16" i="18"/>
  <c r="O17" i="18"/>
  <c r="P17" i="18"/>
  <c r="O18" i="18"/>
  <c r="P18" i="18"/>
  <c r="W18" i="18" s="1"/>
  <c r="O19" i="18"/>
  <c r="P19" i="18"/>
  <c r="O20" i="18"/>
  <c r="V20" i="18" s="1"/>
  <c r="P20" i="18"/>
  <c r="W20" i="18" s="1"/>
  <c r="O21" i="18"/>
  <c r="V21" i="18" s="1"/>
  <c r="P21" i="18"/>
  <c r="O22" i="18"/>
  <c r="P22" i="18"/>
  <c r="O23" i="18"/>
  <c r="P23" i="18"/>
  <c r="O24" i="18"/>
  <c r="P24" i="18"/>
  <c r="O25" i="18"/>
  <c r="P25" i="18"/>
  <c r="O26" i="18"/>
  <c r="P26" i="18"/>
  <c r="W26" i="18" s="1"/>
  <c r="O27" i="18"/>
  <c r="P27" i="18"/>
  <c r="O28" i="18"/>
  <c r="V28" i="18" s="1"/>
  <c r="P28" i="18"/>
  <c r="W28" i="18" s="1"/>
  <c r="O29" i="18"/>
  <c r="V29" i="18" s="1"/>
  <c r="P29" i="18"/>
  <c r="O30" i="18"/>
  <c r="P30" i="18"/>
  <c r="O31" i="18"/>
  <c r="P31" i="18"/>
  <c r="O32" i="18"/>
  <c r="P32" i="18"/>
  <c r="O33" i="18"/>
  <c r="P33" i="18"/>
  <c r="O34" i="18"/>
  <c r="P34" i="18"/>
  <c r="W34" i="18" s="1"/>
  <c r="O35" i="18"/>
  <c r="P35" i="18"/>
  <c r="O36" i="18"/>
  <c r="V36" i="18" s="1"/>
  <c r="P36" i="18"/>
  <c r="W36" i="18" s="1"/>
  <c r="O37" i="18"/>
  <c r="V37" i="18" s="1"/>
  <c r="P37" i="18"/>
  <c r="O38" i="18"/>
  <c r="P38" i="18"/>
  <c r="O39" i="18"/>
  <c r="P39" i="18"/>
  <c r="O40" i="18"/>
  <c r="P40" i="18"/>
  <c r="O41" i="18"/>
  <c r="P41" i="18"/>
  <c r="O42" i="18"/>
  <c r="P42" i="18"/>
  <c r="W42" i="18" s="1"/>
  <c r="O43" i="18"/>
  <c r="P43" i="18"/>
  <c r="O44" i="18"/>
  <c r="V44" i="18" s="1"/>
  <c r="P44" i="18"/>
  <c r="W44" i="18" s="1"/>
  <c r="O45" i="18"/>
  <c r="V45" i="18" s="1"/>
  <c r="P45" i="18"/>
  <c r="O46" i="18"/>
  <c r="P46" i="18"/>
  <c r="O47" i="18"/>
  <c r="P47" i="18"/>
  <c r="O48" i="18"/>
  <c r="P48" i="18"/>
  <c r="O49" i="18"/>
  <c r="P49" i="18"/>
  <c r="O50" i="18"/>
  <c r="P50" i="18"/>
  <c r="W50" i="18" s="1"/>
  <c r="O51" i="18"/>
  <c r="P51" i="18"/>
  <c r="O52" i="18"/>
  <c r="V52" i="18" s="1"/>
  <c r="P52" i="18"/>
  <c r="W52" i="18" s="1"/>
  <c r="O53" i="18"/>
  <c r="V53" i="18" s="1"/>
  <c r="P53" i="18"/>
  <c r="O54" i="18"/>
  <c r="P54" i="18"/>
  <c r="O55" i="18"/>
  <c r="P55" i="18"/>
  <c r="O56" i="18"/>
  <c r="P56" i="18"/>
  <c r="O57" i="18"/>
  <c r="P57" i="18"/>
  <c r="O58" i="18"/>
  <c r="P58" i="18"/>
  <c r="W58" i="18" s="1"/>
  <c r="O59" i="18"/>
  <c r="P59" i="18"/>
  <c r="O60" i="18"/>
  <c r="V60" i="18" s="1"/>
  <c r="P60" i="18"/>
  <c r="W60" i="18" s="1"/>
  <c r="O61" i="18"/>
  <c r="V61" i="18" s="1"/>
  <c r="P61" i="18"/>
  <c r="O62" i="18"/>
  <c r="P62" i="18"/>
  <c r="O63" i="18"/>
  <c r="P63" i="18"/>
  <c r="O64" i="18"/>
  <c r="P64" i="18"/>
  <c r="O65" i="18"/>
  <c r="P65" i="18"/>
  <c r="O66" i="18"/>
  <c r="P66" i="18"/>
  <c r="W66" i="18" s="1"/>
  <c r="O67" i="18"/>
  <c r="P67" i="18"/>
  <c r="O68" i="18"/>
  <c r="V68" i="18" s="1"/>
  <c r="P68" i="18"/>
  <c r="W68" i="18" s="1"/>
  <c r="O69" i="18"/>
  <c r="V69" i="18" s="1"/>
  <c r="P69" i="18"/>
  <c r="O70" i="18"/>
  <c r="P70" i="18"/>
  <c r="O71" i="18"/>
  <c r="P71" i="18"/>
  <c r="O72" i="18"/>
  <c r="P72" i="18"/>
  <c r="O73" i="18"/>
  <c r="P73" i="18"/>
  <c r="O74" i="18"/>
  <c r="P74" i="18"/>
  <c r="W74" i="18" s="1"/>
  <c r="O75" i="18"/>
  <c r="P75" i="18"/>
  <c r="O76" i="18"/>
  <c r="V76" i="18" s="1"/>
  <c r="P76" i="18"/>
  <c r="W76" i="18" s="1"/>
  <c r="O77" i="18"/>
  <c r="V77" i="18" s="1"/>
  <c r="P77" i="18"/>
  <c r="O78" i="18"/>
  <c r="P78" i="18"/>
  <c r="O79" i="18"/>
  <c r="P79" i="18"/>
  <c r="O80" i="18"/>
  <c r="P80" i="18"/>
  <c r="O81" i="18"/>
  <c r="P81" i="18"/>
  <c r="O82" i="18"/>
  <c r="P82" i="18"/>
  <c r="W82" i="18" s="1"/>
  <c r="O83" i="18"/>
  <c r="P83" i="18"/>
  <c r="O84" i="18"/>
  <c r="V84" i="18" s="1"/>
  <c r="P84" i="18"/>
  <c r="W84" i="18" s="1"/>
  <c r="O85" i="18"/>
  <c r="V85" i="18" s="1"/>
  <c r="P85" i="18"/>
  <c r="O86" i="18"/>
  <c r="P86" i="18"/>
  <c r="O87" i="18"/>
  <c r="P87" i="18"/>
  <c r="O88" i="18"/>
  <c r="P88" i="18"/>
  <c r="O89" i="18"/>
  <c r="P89" i="18"/>
  <c r="O90" i="18"/>
  <c r="P90" i="18"/>
  <c r="W90" i="18" s="1"/>
  <c r="O91" i="18"/>
  <c r="P91" i="18"/>
  <c r="O92" i="18"/>
  <c r="V92" i="18" s="1"/>
  <c r="P92" i="18"/>
  <c r="W92" i="18" s="1"/>
  <c r="O93" i="18"/>
  <c r="V93" i="18" s="1"/>
  <c r="P93" i="18"/>
  <c r="O94" i="18"/>
  <c r="P94" i="18"/>
  <c r="O95" i="18"/>
  <c r="P95" i="18"/>
  <c r="O96" i="18"/>
  <c r="P96" i="18"/>
  <c r="O97" i="18"/>
  <c r="P97" i="18"/>
  <c r="O98" i="18"/>
  <c r="P98" i="18"/>
  <c r="W98" i="18" s="1"/>
  <c r="O99" i="18"/>
  <c r="P99" i="18"/>
  <c r="O100" i="18"/>
  <c r="V100" i="18" s="1"/>
  <c r="P100" i="18"/>
  <c r="W100" i="18" s="1"/>
  <c r="O101" i="18"/>
  <c r="V101" i="18" s="1"/>
  <c r="P101" i="18"/>
  <c r="O102" i="18"/>
  <c r="P102" i="18"/>
  <c r="O103" i="18"/>
  <c r="P103" i="18"/>
  <c r="O104" i="18"/>
  <c r="P104" i="18"/>
  <c r="O105" i="18"/>
  <c r="P105" i="18"/>
  <c r="O106" i="18"/>
  <c r="P106" i="18"/>
  <c r="W106" i="18" s="1"/>
  <c r="O107" i="18"/>
  <c r="P107" i="18"/>
  <c r="O108" i="18"/>
  <c r="V108" i="18" s="1"/>
  <c r="P108" i="18"/>
  <c r="W108" i="18" s="1"/>
  <c r="O109" i="18"/>
  <c r="V109" i="18" s="1"/>
  <c r="P109" i="18"/>
  <c r="O110" i="18"/>
  <c r="P110" i="18"/>
  <c r="O111" i="18"/>
  <c r="P111" i="18"/>
  <c r="O112" i="18"/>
  <c r="P112" i="18"/>
  <c r="O113" i="18"/>
  <c r="P113" i="18"/>
  <c r="O114" i="18"/>
  <c r="P114" i="18"/>
  <c r="W114" i="18" s="1"/>
  <c r="O115" i="18"/>
  <c r="P115" i="18"/>
  <c r="O116" i="18"/>
  <c r="V116" i="18" s="1"/>
  <c r="P116" i="18"/>
  <c r="W116" i="18" s="1"/>
  <c r="O117" i="18"/>
  <c r="V117" i="18" s="1"/>
  <c r="P117" i="18"/>
  <c r="O118" i="18"/>
  <c r="P118" i="18"/>
  <c r="O119" i="18"/>
  <c r="P119" i="18"/>
  <c r="O120" i="18"/>
  <c r="P120" i="18"/>
  <c r="O121" i="18"/>
  <c r="P121" i="18"/>
  <c r="O122" i="18"/>
  <c r="P122" i="18"/>
  <c r="W122" i="18" s="1"/>
  <c r="O123" i="18"/>
  <c r="P123" i="18"/>
  <c r="O124" i="18"/>
  <c r="V124" i="18" s="1"/>
  <c r="P124" i="18"/>
  <c r="W124" i="18" s="1"/>
  <c r="O125" i="18"/>
  <c r="V125" i="18" s="1"/>
  <c r="P125" i="18"/>
  <c r="O126" i="18"/>
  <c r="P126" i="18"/>
  <c r="O127" i="18"/>
  <c r="P127" i="18"/>
  <c r="O128" i="18"/>
  <c r="P128" i="18"/>
  <c r="O129" i="18"/>
  <c r="P129" i="18"/>
  <c r="O130" i="18"/>
  <c r="P130" i="18"/>
  <c r="W130" i="18" s="1"/>
  <c r="O131" i="18"/>
  <c r="P131" i="18"/>
  <c r="O132" i="18"/>
  <c r="V132" i="18" s="1"/>
  <c r="P132" i="18"/>
  <c r="W132" i="18" s="1"/>
  <c r="O133" i="18"/>
  <c r="V133" i="18" s="1"/>
  <c r="P133" i="18"/>
  <c r="O134" i="18"/>
  <c r="P134" i="18"/>
  <c r="O135" i="18"/>
  <c r="P135" i="18"/>
  <c r="O136" i="18"/>
  <c r="P136" i="18"/>
  <c r="O137" i="18"/>
  <c r="P137" i="18"/>
  <c r="O138" i="18"/>
  <c r="P138" i="18"/>
  <c r="W138" i="18" s="1"/>
  <c r="O139" i="18"/>
  <c r="P139" i="18"/>
  <c r="O140" i="18"/>
  <c r="V140" i="18" s="1"/>
  <c r="P140" i="18"/>
  <c r="W140" i="18" s="1"/>
  <c r="O141" i="18"/>
  <c r="V141" i="18" s="1"/>
  <c r="P141" i="18"/>
  <c r="O142" i="18"/>
  <c r="P142" i="18"/>
  <c r="O143" i="18"/>
  <c r="P143" i="18"/>
  <c r="O144" i="18"/>
  <c r="P144" i="18"/>
  <c r="O145" i="18"/>
  <c r="P145" i="18"/>
  <c r="O146" i="18"/>
  <c r="P146" i="18"/>
  <c r="W146" i="18" s="1"/>
  <c r="O147" i="18"/>
  <c r="P147" i="18"/>
  <c r="O148" i="18"/>
  <c r="V148" i="18" s="1"/>
  <c r="P148" i="18"/>
  <c r="W148" i="18" s="1"/>
  <c r="O149" i="18"/>
  <c r="V149" i="18" s="1"/>
  <c r="P149" i="18"/>
  <c r="O150" i="18"/>
  <c r="P150" i="18"/>
  <c r="O151" i="18"/>
  <c r="P151" i="18"/>
  <c r="O152" i="18"/>
  <c r="P152" i="18"/>
  <c r="O153" i="18"/>
  <c r="P153" i="18"/>
  <c r="O154" i="18"/>
  <c r="P154" i="18"/>
  <c r="W154" i="18" s="1"/>
  <c r="O155" i="18"/>
  <c r="P155" i="18"/>
  <c r="O156" i="18"/>
  <c r="V156" i="18" s="1"/>
  <c r="P156" i="18"/>
  <c r="W156" i="18" s="1"/>
  <c r="O157" i="18"/>
  <c r="V157" i="18" s="1"/>
  <c r="P157" i="18"/>
  <c r="O158" i="18"/>
  <c r="P158" i="18"/>
  <c r="O159" i="18"/>
  <c r="P159" i="18"/>
  <c r="O160" i="18"/>
  <c r="P160" i="18"/>
  <c r="O161" i="18"/>
  <c r="P161" i="18"/>
  <c r="O162" i="18"/>
  <c r="P162" i="18"/>
  <c r="W162" i="18" s="1"/>
  <c r="O163" i="18"/>
  <c r="P163" i="18"/>
  <c r="O164" i="18"/>
  <c r="P164" i="18"/>
  <c r="W164" i="18" s="1"/>
  <c r="O165" i="18"/>
  <c r="V165" i="18" s="1"/>
  <c r="P165" i="18"/>
  <c r="O166" i="18"/>
  <c r="P166" i="18"/>
  <c r="O167" i="18"/>
  <c r="P167" i="18"/>
  <c r="O168" i="18"/>
  <c r="P168" i="18"/>
  <c r="O169" i="18"/>
  <c r="P169" i="18"/>
  <c r="O170" i="18"/>
  <c r="P170" i="18"/>
  <c r="W170" i="18" s="1"/>
  <c r="O171" i="18"/>
  <c r="P171" i="18"/>
  <c r="O172" i="18"/>
  <c r="V172" i="18" s="1"/>
  <c r="P172" i="18"/>
  <c r="W172" i="18" s="1"/>
  <c r="O173" i="18"/>
  <c r="V173" i="18" s="1"/>
  <c r="P173" i="18"/>
  <c r="O174" i="18"/>
  <c r="P174" i="18"/>
  <c r="O175" i="18"/>
  <c r="P175" i="18"/>
  <c r="O176" i="18"/>
  <c r="P176" i="18"/>
  <c r="O177" i="18"/>
  <c r="P177" i="18"/>
  <c r="O178" i="18"/>
  <c r="P178" i="18"/>
  <c r="W178" i="18" s="1"/>
  <c r="O179" i="18"/>
  <c r="P179" i="18"/>
  <c r="O180" i="18"/>
  <c r="V180" i="18" s="1"/>
  <c r="P180" i="18"/>
  <c r="W180" i="18" s="1"/>
  <c r="O181" i="18"/>
  <c r="V181" i="18" s="1"/>
  <c r="P181" i="18"/>
  <c r="O182" i="18"/>
  <c r="P182" i="18"/>
  <c r="O183" i="18"/>
  <c r="P183" i="18"/>
  <c r="O184" i="18"/>
  <c r="P184" i="18"/>
  <c r="O185" i="18"/>
  <c r="P185" i="18"/>
  <c r="O186" i="18"/>
  <c r="P186" i="18"/>
  <c r="W186" i="18" s="1"/>
  <c r="O187" i="18"/>
  <c r="P187" i="18"/>
  <c r="O188" i="18"/>
  <c r="V188" i="18" s="1"/>
  <c r="P188" i="18"/>
  <c r="W188" i="18" s="1"/>
  <c r="O189" i="18"/>
  <c r="V189" i="18" s="1"/>
  <c r="P189" i="18"/>
  <c r="O190" i="18"/>
  <c r="P190" i="18"/>
  <c r="O191" i="18"/>
  <c r="P191" i="18"/>
  <c r="O192" i="18"/>
  <c r="P192" i="18"/>
  <c r="O193" i="18"/>
  <c r="P193" i="18"/>
  <c r="O194" i="18"/>
  <c r="P194" i="18"/>
  <c r="W194" i="18" s="1"/>
  <c r="O195" i="18"/>
  <c r="P195" i="18"/>
  <c r="O196" i="18"/>
  <c r="V196" i="18" s="1"/>
  <c r="P196" i="18"/>
  <c r="W196" i="18" s="1"/>
  <c r="O197" i="18"/>
  <c r="V197" i="18" s="1"/>
  <c r="P197" i="18"/>
  <c r="O198" i="18"/>
  <c r="P198" i="18"/>
  <c r="O199" i="18"/>
  <c r="P199" i="18"/>
  <c r="O200" i="18"/>
  <c r="P200" i="18"/>
  <c r="O201" i="18"/>
  <c r="P201" i="18"/>
  <c r="O202" i="18"/>
  <c r="P202" i="18"/>
  <c r="W202" i="18" s="1"/>
  <c r="O203" i="18"/>
  <c r="P203" i="18"/>
  <c r="O204" i="18"/>
  <c r="V204" i="18" s="1"/>
  <c r="P204" i="18"/>
  <c r="W204" i="18" s="1"/>
  <c r="O205" i="18"/>
  <c r="V205" i="18" s="1"/>
  <c r="P205" i="18"/>
  <c r="O206" i="18"/>
  <c r="P206" i="18"/>
  <c r="O207" i="18"/>
  <c r="P207" i="18"/>
  <c r="O208" i="18"/>
  <c r="P208" i="18"/>
  <c r="O209" i="18"/>
  <c r="P209" i="18"/>
  <c r="O210" i="18"/>
  <c r="P210" i="18"/>
  <c r="W210" i="18" s="1"/>
  <c r="O211" i="18"/>
  <c r="P211" i="18"/>
  <c r="O212" i="18"/>
  <c r="V212" i="18" s="1"/>
  <c r="P212" i="18"/>
  <c r="W212" i="18" s="1"/>
  <c r="O213" i="18"/>
  <c r="V213" i="18" s="1"/>
  <c r="P213" i="18"/>
  <c r="O214" i="18"/>
  <c r="P214" i="18"/>
  <c r="O215" i="18"/>
  <c r="P215" i="18"/>
  <c r="O216" i="18"/>
  <c r="P216" i="18"/>
  <c r="O217" i="18"/>
  <c r="P217" i="18"/>
  <c r="O218" i="18"/>
  <c r="P218" i="18"/>
  <c r="W218" i="18" s="1"/>
  <c r="O219" i="18"/>
  <c r="P219" i="18"/>
  <c r="O220" i="18"/>
  <c r="V220" i="18" s="1"/>
  <c r="P220" i="18"/>
  <c r="W220" i="18" s="1"/>
  <c r="O221" i="18"/>
  <c r="V221" i="18" s="1"/>
  <c r="P221" i="18"/>
  <c r="O222" i="18"/>
  <c r="P222" i="18"/>
  <c r="O223" i="18"/>
  <c r="P223" i="18"/>
  <c r="O224" i="18"/>
  <c r="P224" i="18"/>
  <c r="O225" i="18"/>
  <c r="P225" i="18"/>
  <c r="O226" i="18"/>
  <c r="P226" i="18"/>
  <c r="W226" i="18" s="1"/>
  <c r="O227" i="18"/>
  <c r="P227" i="18"/>
  <c r="O228" i="18"/>
  <c r="V228" i="18" s="1"/>
  <c r="P228" i="18"/>
  <c r="W228" i="18" s="1"/>
  <c r="O229" i="18"/>
  <c r="V229" i="18" s="1"/>
  <c r="P229" i="18"/>
  <c r="O230" i="18"/>
  <c r="P230" i="18"/>
  <c r="O231" i="18"/>
  <c r="P231" i="18"/>
  <c r="O232" i="18"/>
  <c r="P232" i="18"/>
  <c r="O233" i="18"/>
  <c r="P233" i="18"/>
  <c r="O234" i="18"/>
  <c r="P234" i="18"/>
  <c r="W234" i="18" s="1"/>
  <c r="O235" i="18"/>
  <c r="P235" i="18"/>
  <c r="O236" i="18"/>
  <c r="V236" i="18" s="1"/>
  <c r="P236" i="18"/>
  <c r="W236" i="18" s="1"/>
  <c r="O237" i="18"/>
  <c r="V237" i="18" s="1"/>
  <c r="P237" i="18"/>
  <c r="O238" i="18"/>
  <c r="P238" i="18"/>
  <c r="O239" i="18"/>
  <c r="P239" i="18"/>
  <c r="O240" i="18"/>
  <c r="P240" i="18"/>
  <c r="O241" i="18"/>
  <c r="P241" i="18"/>
  <c r="O242" i="18"/>
  <c r="P242" i="18"/>
  <c r="W242" i="18" s="1"/>
  <c r="O243" i="18"/>
  <c r="P243" i="18"/>
  <c r="O244" i="18"/>
  <c r="V244" i="18" s="1"/>
  <c r="P244" i="18"/>
  <c r="W244" i="18" s="1"/>
  <c r="O245" i="18"/>
  <c r="V245" i="18" s="1"/>
  <c r="P245" i="18"/>
  <c r="O246" i="18"/>
  <c r="P246" i="18"/>
  <c r="O247" i="18"/>
  <c r="P247" i="18"/>
  <c r="O248" i="18"/>
  <c r="P248" i="18"/>
  <c r="O249" i="18"/>
  <c r="P249" i="18"/>
  <c r="O250" i="18"/>
  <c r="P250" i="18"/>
  <c r="W250" i="18" s="1"/>
  <c r="O251" i="18"/>
  <c r="P251" i="18"/>
  <c r="O252" i="18"/>
  <c r="V252" i="18" s="1"/>
  <c r="P252" i="18"/>
  <c r="W252" i="18" s="1"/>
  <c r="O253" i="18"/>
  <c r="V253" i="18" s="1"/>
  <c r="P253" i="18"/>
  <c r="O254" i="18"/>
  <c r="P254" i="18"/>
  <c r="O255" i="18"/>
  <c r="P255" i="18"/>
  <c r="O256" i="18"/>
  <c r="V256" i="18" s="1"/>
  <c r="P256" i="18"/>
  <c r="O257" i="18"/>
  <c r="P257" i="18"/>
  <c r="O258" i="18"/>
  <c r="P258" i="18"/>
  <c r="W258" i="18" s="1"/>
  <c r="O259" i="18"/>
  <c r="P259" i="18"/>
  <c r="O260" i="18"/>
  <c r="V260" i="18" s="1"/>
  <c r="P260" i="18"/>
  <c r="W260" i="18" s="1"/>
  <c r="O261" i="18"/>
  <c r="V261" i="18" s="1"/>
  <c r="P261" i="18"/>
  <c r="O262" i="18"/>
  <c r="P262" i="18"/>
  <c r="O263" i="18"/>
  <c r="P263" i="18"/>
  <c r="O264" i="18"/>
  <c r="V264" i="18" s="1"/>
  <c r="P264" i="18"/>
  <c r="O265" i="18"/>
  <c r="P265" i="18"/>
  <c r="O266" i="18"/>
  <c r="P266" i="18"/>
  <c r="W266" i="18" s="1"/>
  <c r="O267" i="18"/>
  <c r="P267" i="18"/>
  <c r="O268" i="18"/>
  <c r="V268" i="18" s="1"/>
  <c r="P268" i="18"/>
  <c r="W268" i="18" s="1"/>
  <c r="O269" i="18"/>
  <c r="V269" i="18" s="1"/>
  <c r="P269" i="18"/>
  <c r="O270" i="18"/>
  <c r="P270" i="18"/>
  <c r="O271" i="18"/>
  <c r="P271" i="18"/>
  <c r="O272" i="18"/>
  <c r="V272" i="18" s="1"/>
  <c r="P272" i="18"/>
  <c r="O273" i="18"/>
  <c r="P273" i="18"/>
  <c r="O274" i="18"/>
  <c r="P274" i="18"/>
  <c r="W274" i="18" s="1"/>
  <c r="O275" i="18"/>
  <c r="P275" i="18"/>
  <c r="O276" i="18"/>
  <c r="V276" i="18" s="1"/>
  <c r="P276" i="18"/>
  <c r="W276" i="18" s="1"/>
  <c r="O277" i="18"/>
  <c r="V277" i="18" s="1"/>
  <c r="P277" i="18"/>
  <c r="O278" i="18"/>
  <c r="P278" i="18"/>
  <c r="O279" i="18"/>
  <c r="P279" i="18"/>
  <c r="O280" i="18"/>
  <c r="V280" i="18" s="1"/>
  <c r="P280" i="18"/>
  <c r="O281" i="18"/>
  <c r="P281" i="18"/>
  <c r="O282" i="18"/>
  <c r="P282" i="18"/>
  <c r="W282" i="18" s="1"/>
  <c r="O283" i="18"/>
  <c r="P283" i="18"/>
  <c r="O284" i="18"/>
  <c r="V284" i="18" s="1"/>
  <c r="P284" i="18"/>
  <c r="W284" i="18" s="1"/>
  <c r="O285" i="18"/>
  <c r="V285" i="18" s="1"/>
  <c r="P285" i="18"/>
  <c r="O286" i="18"/>
  <c r="P286" i="18"/>
  <c r="O287" i="18"/>
  <c r="P287" i="18"/>
  <c r="O288" i="18"/>
  <c r="V288" i="18" s="1"/>
  <c r="P288" i="18"/>
  <c r="O289" i="18"/>
  <c r="P289" i="18"/>
  <c r="O290" i="18"/>
  <c r="P290" i="18"/>
  <c r="W290" i="18" s="1"/>
  <c r="O291" i="18"/>
  <c r="P291" i="18"/>
  <c r="O292" i="18"/>
  <c r="V292" i="18" s="1"/>
  <c r="P292" i="18"/>
  <c r="W292" i="18" s="1"/>
  <c r="O293" i="18"/>
  <c r="V293" i="18" s="1"/>
  <c r="P293" i="18"/>
  <c r="O294" i="18"/>
  <c r="P294" i="18"/>
  <c r="O295" i="18"/>
  <c r="P295" i="18"/>
  <c r="O296" i="18"/>
  <c r="V296" i="18" s="1"/>
  <c r="P296" i="18"/>
  <c r="O297" i="18"/>
  <c r="P297" i="18"/>
  <c r="O298" i="18"/>
  <c r="P298" i="18"/>
  <c r="W298" i="18" s="1"/>
  <c r="O299" i="18"/>
  <c r="P299" i="18"/>
  <c r="O300" i="18"/>
  <c r="V300" i="18" s="1"/>
  <c r="P300" i="18"/>
  <c r="W300" i="18" s="1"/>
  <c r="O301" i="18"/>
  <c r="V301" i="18" s="1"/>
  <c r="P301" i="18"/>
  <c r="O302" i="18"/>
  <c r="P302" i="18"/>
  <c r="O303" i="18"/>
  <c r="P303" i="18"/>
  <c r="O304" i="18"/>
  <c r="V304" i="18" s="1"/>
  <c r="P304" i="18"/>
  <c r="O305" i="18"/>
  <c r="P305" i="18"/>
  <c r="O306" i="18"/>
  <c r="P306" i="18"/>
  <c r="W306" i="18" s="1"/>
  <c r="O307" i="18"/>
  <c r="P307" i="18"/>
  <c r="O308" i="18"/>
  <c r="V308" i="18" s="1"/>
  <c r="P308" i="18"/>
  <c r="W308" i="18" s="1"/>
  <c r="O309" i="18"/>
  <c r="V309" i="18" s="1"/>
  <c r="P309" i="18"/>
  <c r="O310" i="18"/>
  <c r="P310" i="18"/>
  <c r="O311" i="18"/>
  <c r="P311" i="18"/>
  <c r="O312" i="18"/>
  <c r="V312" i="18" s="1"/>
  <c r="P312" i="18"/>
  <c r="O313" i="18"/>
  <c r="P313" i="18"/>
  <c r="O314" i="18"/>
  <c r="P314" i="18"/>
  <c r="W314" i="18" s="1"/>
  <c r="O315" i="18"/>
  <c r="P315" i="18"/>
  <c r="O316" i="18"/>
  <c r="V316" i="18" s="1"/>
  <c r="P316" i="18"/>
  <c r="W316" i="18" s="1"/>
  <c r="O317" i="18"/>
  <c r="V317" i="18" s="1"/>
  <c r="P317" i="18"/>
  <c r="O318" i="18"/>
  <c r="P318" i="18"/>
  <c r="O319" i="18"/>
  <c r="P319" i="18"/>
  <c r="O320" i="18"/>
  <c r="V320" i="18" s="1"/>
  <c r="P320" i="18"/>
  <c r="O321" i="18"/>
  <c r="P321" i="18"/>
  <c r="O322" i="18"/>
  <c r="P322" i="18"/>
  <c r="W322" i="18" s="1"/>
  <c r="O323" i="18"/>
  <c r="P323" i="18"/>
  <c r="O324" i="18"/>
  <c r="V324" i="18" s="1"/>
  <c r="P324" i="18"/>
  <c r="W324" i="18" s="1"/>
  <c r="O325" i="18"/>
  <c r="V325" i="18" s="1"/>
  <c r="P325" i="18"/>
  <c r="O326" i="18"/>
  <c r="P326" i="18"/>
  <c r="O327" i="18"/>
  <c r="P327" i="18"/>
  <c r="O328" i="18"/>
  <c r="V328" i="18" s="1"/>
  <c r="P328" i="18"/>
  <c r="O329" i="18"/>
  <c r="P329" i="18"/>
  <c r="O330" i="18"/>
  <c r="P330" i="18"/>
  <c r="W330" i="18" s="1"/>
  <c r="O331" i="18"/>
  <c r="P331" i="18"/>
  <c r="O332" i="18"/>
  <c r="V332" i="18" s="1"/>
  <c r="P332" i="18"/>
  <c r="W332" i="18" s="1"/>
  <c r="O333" i="18"/>
  <c r="V333" i="18" s="1"/>
  <c r="P333" i="18"/>
  <c r="O334" i="18"/>
  <c r="P334" i="18"/>
  <c r="O335" i="18"/>
  <c r="P335" i="18"/>
  <c r="O336" i="18"/>
  <c r="V336" i="18" s="1"/>
  <c r="P336" i="18"/>
  <c r="O337" i="18"/>
  <c r="P337" i="18"/>
  <c r="O338" i="18"/>
  <c r="P338" i="18"/>
  <c r="W338" i="18" s="1"/>
  <c r="O339" i="18"/>
  <c r="P339" i="18"/>
  <c r="O340" i="18"/>
  <c r="V340" i="18" s="1"/>
  <c r="P340" i="18"/>
  <c r="W340" i="18" s="1"/>
  <c r="O341" i="18"/>
  <c r="V341" i="18" s="1"/>
  <c r="P341" i="18"/>
  <c r="O342" i="18"/>
  <c r="P342" i="18"/>
  <c r="O343" i="18"/>
  <c r="P343" i="18"/>
  <c r="O344" i="18"/>
  <c r="V344" i="18" s="1"/>
  <c r="P344" i="18"/>
  <c r="O345" i="18"/>
  <c r="P345" i="18"/>
  <c r="O346" i="18"/>
  <c r="P346" i="18"/>
  <c r="W346" i="18" s="1"/>
  <c r="O347" i="18"/>
  <c r="P347" i="18"/>
  <c r="O348" i="18"/>
  <c r="V348" i="18" s="1"/>
  <c r="P348" i="18"/>
  <c r="W348" i="18" s="1"/>
  <c r="O349" i="18"/>
  <c r="V349" i="18" s="1"/>
  <c r="P349" i="18"/>
  <c r="O350" i="18"/>
  <c r="P350" i="18"/>
  <c r="O351" i="18"/>
  <c r="P351" i="18"/>
  <c r="O352" i="18"/>
  <c r="V352" i="18" s="1"/>
  <c r="P352" i="18"/>
  <c r="O353" i="18"/>
  <c r="P353" i="18"/>
  <c r="O354" i="18"/>
  <c r="P354" i="18"/>
  <c r="W354" i="18" s="1"/>
  <c r="O355" i="18"/>
  <c r="P355" i="18"/>
  <c r="O356" i="18"/>
  <c r="V356" i="18" s="1"/>
  <c r="P356" i="18"/>
  <c r="W356" i="18" s="1"/>
  <c r="O357" i="18"/>
  <c r="V357" i="18" s="1"/>
  <c r="P357" i="18"/>
  <c r="O358" i="18"/>
  <c r="P358" i="18"/>
  <c r="O359" i="18"/>
  <c r="P359" i="18"/>
  <c r="O360" i="18"/>
  <c r="V360" i="18" s="1"/>
  <c r="P360" i="18"/>
  <c r="O361" i="18"/>
  <c r="P361" i="18"/>
  <c r="O362" i="18"/>
  <c r="P362" i="18"/>
  <c r="W362" i="18" s="1"/>
  <c r="O363" i="18"/>
  <c r="P363" i="18"/>
  <c r="O364" i="18"/>
  <c r="V364" i="18" s="1"/>
  <c r="P364" i="18"/>
  <c r="W364" i="18" s="1"/>
  <c r="O365" i="18"/>
  <c r="V365" i="18" s="1"/>
  <c r="P365" i="18"/>
  <c r="O366" i="18"/>
  <c r="P366" i="18"/>
  <c r="O367" i="18"/>
  <c r="P367" i="18"/>
  <c r="O368" i="18"/>
  <c r="V368" i="18" s="1"/>
  <c r="P368" i="18"/>
  <c r="O369" i="18"/>
  <c r="P369" i="18"/>
  <c r="O370" i="18"/>
  <c r="P370" i="18"/>
  <c r="W370" i="18" s="1"/>
  <c r="O371" i="18"/>
  <c r="P371" i="18"/>
  <c r="O372" i="18"/>
  <c r="V372" i="18" s="1"/>
  <c r="P372" i="18"/>
  <c r="W372" i="18" s="1"/>
  <c r="O373" i="18"/>
  <c r="V373" i="18" s="1"/>
  <c r="P373" i="18"/>
  <c r="O374" i="18"/>
  <c r="P374" i="18"/>
  <c r="O375" i="18"/>
  <c r="P375" i="18"/>
  <c r="O376" i="18"/>
  <c r="V376" i="18" s="1"/>
  <c r="P376" i="18"/>
  <c r="O377" i="18"/>
  <c r="P377" i="18"/>
  <c r="O378" i="18"/>
  <c r="P378" i="18"/>
  <c r="W378" i="18" s="1"/>
  <c r="O379" i="18"/>
  <c r="P379" i="18"/>
  <c r="O380" i="18"/>
  <c r="V380" i="18" s="1"/>
  <c r="P380" i="18"/>
  <c r="W380" i="18" s="1"/>
  <c r="O381" i="18"/>
  <c r="V381" i="18" s="1"/>
  <c r="P381" i="18"/>
  <c r="O382" i="18"/>
  <c r="P382" i="18"/>
  <c r="O383" i="18"/>
  <c r="P383" i="18"/>
  <c r="O384" i="18"/>
  <c r="V384" i="18" s="1"/>
  <c r="P384" i="18"/>
  <c r="O385" i="18"/>
  <c r="P385" i="18"/>
  <c r="O386" i="18"/>
  <c r="P386" i="18"/>
  <c r="W386" i="18" s="1"/>
  <c r="O387" i="18"/>
  <c r="P387" i="18"/>
  <c r="O388" i="18"/>
  <c r="V388" i="18" s="1"/>
  <c r="P388" i="18"/>
  <c r="W388" i="18" s="1"/>
  <c r="O389" i="18"/>
  <c r="V389" i="18" s="1"/>
  <c r="P389" i="18"/>
  <c r="O390" i="18"/>
  <c r="P390" i="18"/>
  <c r="O391" i="18"/>
  <c r="P391" i="18"/>
  <c r="O392" i="18"/>
  <c r="V392" i="18" s="1"/>
  <c r="P392" i="18"/>
  <c r="O393" i="18"/>
  <c r="P393" i="18"/>
  <c r="O394" i="18"/>
  <c r="P394" i="18"/>
  <c r="W394" i="18" s="1"/>
  <c r="O395" i="18"/>
  <c r="P395" i="18"/>
  <c r="O396" i="18"/>
  <c r="V396" i="18" s="1"/>
  <c r="P396" i="18"/>
  <c r="W396" i="18" s="1"/>
  <c r="O397" i="18"/>
  <c r="V397" i="18" s="1"/>
  <c r="P397" i="18"/>
  <c r="O398" i="18"/>
  <c r="P398" i="18"/>
  <c r="O399" i="18"/>
  <c r="P399" i="18"/>
  <c r="O400" i="18"/>
  <c r="V400" i="18" s="1"/>
  <c r="P400" i="18"/>
  <c r="O401" i="18"/>
  <c r="P401" i="18"/>
  <c r="O402" i="18"/>
  <c r="P402" i="18"/>
  <c r="W402" i="18" s="1"/>
  <c r="O403" i="18"/>
  <c r="P403" i="18"/>
  <c r="O404" i="18"/>
  <c r="V404" i="18" s="1"/>
  <c r="P404" i="18"/>
  <c r="W404" i="18" s="1"/>
  <c r="O405" i="18"/>
  <c r="V405" i="18" s="1"/>
  <c r="P405" i="18"/>
  <c r="O406" i="18"/>
  <c r="P406" i="18"/>
  <c r="O407" i="18"/>
  <c r="P407" i="18"/>
  <c r="O408" i="18"/>
  <c r="V408" i="18" s="1"/>
  <c r="P408" i="18"/>
  <c r="O409" i="18"/>
  <c r="P409" i="18"/>
  <c r="O410" i="18"/>
  <c r="P410" i="18"/>
  <c r="W410" i="18" s="1"/>
  <c r="O411" i="18"/>
  <c r="P411" i="18"/>
  <c r="O412" i="18"/>
  <c r="V412" i="18" s="1"/>
  <c r="P412" i="18"/>
  <c r="W412" i="18" s="1"/>
  <c r="O413" i="18"/>
  <c r="V413" i="18" s="1"/>
  <c r="P413" i="18"/>
  <c r="O414" i="18"/>
  <c r="P414" i="18"/>
  <c r="O415" i="18"/>
  <c r="P415" i="18"/>
  <c r="O416" i="18"/>
  <c r="V416" i="18" s="1"/>
  <c r="P416" i="18"/>
  <c r="O417" i="18"/>
  <c r="P417" i="18"/>
  <c r="O418" i="18"/>
  <c r="P418" i="18"/>
  <c r="W418" i="18" s="1"/>
  <c r="O419" i="18"/>
  <c r="P419" i="18"/>
  <c r="O420" i="18"/>
  <c r="V420" i="18" s="1"/>
  <c r="P420" i="18"/>
  <c r="W420" i="18" s="1"/>
  <c r="O421" i="18"/>
  <c r="V421" i="18" s="1"/>
  <c r="P421" i="18"/>
  <c r="O422" i="18"/>
  <c r="P422" i="18"/>
  <c r="O423" i="18"/>
  <c r="P423" i="18"/>
  <c r="O424" i="18"/>
  <c r="V424" i="18" s="1"/>
  <c r="P424" i="18"/>
  <c r="O425" i="18"/>
  <c r="P425" i="18"/>
  <c r="O426" i="18"/>
  <c r="P426" i="18"/>
  <c r="W426" i="18" s="1"/>
  <c r="O427" i="18"/>
  <c r="P427" i="18"/>
  <c r="O428" i="18"/>
  <c r="V428" i="18" s="1"/>
  <c r="P428" i="18"/>
  <c r="W428" i="18" s="1"/>
  <c r="O429" i="18"/>
  <c r="V429" i="18" s="1"/>
  <c r="P429" i="18"/>
  <c r="O430" i="18"/>
  <c r="P430" i="18"/>
  <c r="O431" i="18"/>
  <c r="P431" i="18"/>
  <c r="O432" i="18"/>
  <c r="V432" i="18" s="1"/>
  <c r="P432" i="18"/>
  <c r="O433" i="18"/>
  <c r="P433" i="18"/>
  <c r="O434" i="18"/>
  <c r="P434" i="18"/>
  <c r="W434" i="18" s="1"/>
  <c r="O435" i="18"/>
  <c r="P435" i="18"/>
  <c r="O436" i="18"/>
  <c r="V436" i="18" s="1"/>
  <c r="P436" i="18"/>
  <c r="W436" i="18" s="1"/>
  <c r="O437" i="18"/>
  <c r="V437" i="18" s="1"/>
  <c r="P437" i="18"/>
  <c r="O438" i="18"/>
  <c r="P438" i="18"/>
  <c r="O439" i="18"/>
  <c r="P439" i="18"/>
  <c r="O440" i="18"/>
  <c r="V440" i="18" s="1"/>
  <c r="P440" i="18"/>
  <c r="O441" i="18"/>
  <c r="P441" i="18"/>
  <c r="O442" i="18"/>
  <c r="P442" i="18"/>
  <c r="W442" i="18" s="1"/>
  <c r="O443" i="18"/>
  <c r="P443" i="18"/>
  <c r="O444" i="18"/>
  <c r="V444" i="18" s="1"/>
  <c r="P444" i="18"/>
  <c r="W444" i="18" s="1"/>
  <c r="O445" i="18"/>
  <c r="V445" i="18" s="1"/>
  <c r="P445" i="18"/>
  <c r="O446" i="18"/>
  <c r="P446" i="18"/>
  <c r="O447" i="18"/>
  <c r="P447" i="18"/>
  <c r="O448" i="18"/>
  <c r="V448" i="18" s="1"/>
  <c r="P448" i="18"/>
  <c r="O449" i="18"/>
  <c r="P449" i="18"/>
  <c r="O450" i="18"/>
  <c r="P450" i="18"/>
  <c r="W450" i="18" s="1"/>
  <c r="O451" i="18"/>
  <c r="P451" i="18"/>
  <c r="O452" i="18"/>
  <c r="V452" i="18" s="1"/>
  <c r="P452" i="18"/>
  <c r="W452" i="18" s="1"/>
  <c r="O453" i="18"/>
  <c r="V453" i="18" s="1"/>
  <c r="P453" i="18"/>
  <c r="O454" i="18"/>
  <c r="P454" i="18"/>
  <c r="O455" i="18"/>
  <c r="P455" i="18"/>
  <c r="O456" i="18"/>
  <c r="V456" i="18" s="1"/>
  <c r="P456" i="18"/>
  <c r="O457" i="18"/>
  <c r="P457" i="18"/>
  <c r="O458" i="18"/>
  <c r="P458" i="18"/>
  <c r="W458" i="18" s="1"/>
  <c r="O459" i="18"/>
  <c r="P459" i="18"/>
  <c r="O460" i="18"/>
  <c r="V460" i="18" s="1"/>
  <c r="P460" i="18"/>
  <c r="W460" i="18" s="1"/>
  <c r="O461" i="18"/>
  <c r="V461" i="18" s="1"/>
  <c r="P461" i="18"/>
  <c r="O462" i="18"/>
  <c r="P462" i="18"/>
  <c r="O463" i="18"/>
  <c r="P463" i="18"/>
  <c r="O464" i="18"/>
  <c r="V464" i="18" s="1"/>
  <c r="P464" i="18"/>
  <c r="O465" i="18"/>
  <c r="P465" i="18"/>
  <c r="O466" i="18"/>
  <c r="P466" i="18"/>
  <c r="W466" i="18" s="1"/>
  <c r="O467" i="18"/>
  <c r="P467" i="18"/>
  <c r="O468" i="18"/>
  <c r="V468" i="18" s="1"/>
  <c r="P468" i="18"/>
  <c r="W468" i="18" s="1"/>
  <c r="O469" i="18"/>
  <c r="V469" i="18" s="1"/>
  <c r="P469" i="18"/>
  <c r="O470" i="18"/>
  <c r="P470" i="18"/>
  <c r="O471" i="18"/>
  <c r="P471" i="18"/>
  <c r="O472" i="18"/>
  <c r="V472" i="18" s="1"/>
  <c r="P472" i="18"/>
  <c r="O473" i="18"/>
  <c r="P473" i="18"/>
  <c r="O474" i="18"/>
  <c r="P474" i="18"/>
  <c r="W474" i="18" s="1"/>
  <c r="O475" i="18"/>
  <c r="P475" i="18"/>
  <c r="O476" i="18"/>
  <c r="V476" i="18" s="1"/>
  <c r="P476" i="18"/>
  <c r="W476" i="18" s="1"/>
  <c r="O477" i="18"/>
  <c r="V477" i="18" s="1"/>
  <c r="P477" i="18"/>
  <c r="O478" i="18"/>
  <c r="P478" i="18"/>
  <c r="O479" i="18"/>
  <c r="P479" i="18"/>
  <c r="O480" i="18"/>
  <c r="V480" i="18" s="1"/>
  <c r="P480" i="18"/>
  <c r="O481" i="18"/>
  <c r="P481" i="18"/>
  <c r="O482" i="18"/>
  <c r="P482" i="18"/>
  <c r="W482" i="18" s="1"/>
  <c r="O483" i="18"/>
  <c r="P483" i="18"/>
  <c r="O484" i="18"/>
  <c r="V484" i="18" s="1"/>
  <c r="P484" i="18"/>
  <c r="W484" i="18" s="1"/>
  <c r="O485" i="18"/>
  <c r="V485" i="18" s="1"/>
  <c r="P485" i="18"/>
  <c r="O486" i="18"/>
  <c r="P486" i="18"/>
  <c r="O487" i="18"/>
  <c r="P487" i="18"/>
  <c r="O488" i="18"/>
  <c r="V488" i="18" s="1"/>
  <c r="P488" i="18"/>
  <c r="O489" i="18"/>
  <c r="P489" i="18"/>
  <c r="O490" i="18"/>
  <c r="P490" i="18"/>
  <c r="W490" i="18" s="1"/>
  <c r="O491" i="18"/>
  <c r="P491" i="18"/>
  <c r="O492" i="18"/>
  <c r="V492" i="18" s="1"/>
  <c r="P492" i="18"/>
  <c r="W492" i="18" s="1"/>
  <c r="O493" i="18"/>
  <c r="V493" i="18" s="1"/>
  <c r="P493" i="18"/>
  <c r="O494" i="18"/>
  <c r="P494" i="18"/>
  <c r="O495" i="18"/>
  <c r="P495" i="18"/>
  <c r="O496" i="18"/>
  <c r="V496" i="18" s="1"/>
  <c r="P496" i="18"/>
  <c r="O497" i="18"/>
  <c r="P497" i="18"/>
  <c r="O498" i="18"/>
  <c r="P498" i="18"/>
  <c r="W498" i="18" s="1"/>
  <c r="O499" i="18"/>
  <c r="P499" i="18"/>
  <c r="O500" i="18"/>
  <c r="V500" i="18" s="1"/>
  <c r="P500" i="18"/>
  <c r="W500" i="18" s="1"/>
  <c r="O501" i="18"/>
  <c r="V501" i="18" s="1"/>
  <c r="P501" i="18"/>
  <c r="O502" i="18"/>
  <c r="P502" i="18"/>
  <c r="O503" i="18"/>
  <c r="P503" i="18"/>
  <c r="O504" i="18"/>
  <c r="V504" i="18" s="1"/>
  <c r="P504" i="18"/>
  <c r="O505" i="18"/>
  <c r="P505" i="18"/>
  <c r="O506" i="18"/>
  <c r="P506" i="18"/>
  <c r="W506" i="18" s="1"/>
  <c r="O507" i="18"/>
  <c r="P507" i="18"/>
  <c r="O508" i="18"/>
  <c r="V508" i="18" s="1"/>
  <c r="P508" i="18"/>
  <c r="W508" i="18" s="1"/>
  <c r="O509" i="18"/>
  <c r="V509" i="18" s="1"/>
  <c r="P509" i="18"/>
  <c r="O510" i="18"/>
  <c r="P510" i="18"/>
  <c r="O511" i="18"/>
  <c r="P511" i="18"/>
  <c r="O512" i="18"/>
  <c r="V512" i="18" s="1"/>
  <c r="P512" i="18"/>
  <c r="O513" i="18"/>
  <c r="P513" i="18"/>
  <c r="O514" i="18"/>
  <c r="P514" i="18"/>
  <c r="W514" i="18" s="1"/>
  <c r="O515" i="18"/>
  <c r="P515" i="18"/>
  <c r="O516" i="18"/>
  <c r="V516" i="18" s="1"/>
  <c r="P516" i="18"/>
  <c r="W516" i="18" s="1"/>
  <c r="O517" i="18"/>
  <c r="V517" i="18" s="1"/>
  <c r="P517" i="18"/>
  <c r="O518" i="18"/>
  <c r="P518" i="18"/>
  <c r="O519" i="18"/>
  <c r="P519" i="18"/>
  <c r="O520" i="18"/>
  <c r="V520" i="18" s="1"/>
  <c r="P520" i="18"/>
  <c r="O521" i="18"/>
  <c r="P521" i="18"/>
  <c r="O522" i="18"/>
  <c r="P522" i="18"/>
  <c r="W522" i="18" s="1"/>
  <c r="O523" i="18"/>
  <c r="P523" i="18"/>
  <c r="O524" i="18"/>
  <c r="V524" i="18" s="1"/>
  <c r="P524" i="18"/>
  <c r="W524" i="18" s="1"/>
  <c r="O525" i="18"/>
  <c r="V525" i="18" s="1"/>
  <c r="P525" i="18"/>
  <c r="O526" i="18"/>
  <c r="P526" i="18"/>
  <c r="O527" i="18"/>
  <c r="P527" i="18"/>
  <c r="O528" i="18"/>
  <c r="V528" i="18" s="1"/>
  <c r="P528" i="18"/>
  <c r="O529" i="18"/>
  <c r="P529" i="18"/>
  <c r="O530" i="18"/>
  <c r="P530" i="18"/>
  <c r="W530" i="18" s="1"/>
  <c r="O531" i="18"/>
  <c r="P531" i="18"/>
  <c r="O532" i="18"/>
  <c r="V532" i="18" s="1"/>
  <c r="P532" i="18"/>
  <c r="W532" i="18" s="1"/>
  <c r="O533" i="18"/>
  <c r="V533" i="18" s="1"/>
  <c r="P533" i="18"/>
  <c r="O534" i="18"/>
  <c r="P534" i="18"/>
  <c r="O535" i="18"/>
  <c r="P535" i="18"/>
  <c r="O536" i="18"/>
  <c r="V536" i="18" s="1"/>
  <c r="P536" i="18"/>
  <c r="O537" i="18"/>
  <c r="P537" i="18"/>
  <c r="O538" i="18"/>
  <c r="P538" i="18"/>
  <c r="W538" i="18" s="1"/>
  <c r="O539" i="18"/>
  <c r="P539" i="18"/>
  <c r="O540" i="18"/>
  <c r="V540" i="18" s="1"/>
  <c r="P540" i="18"/>
  <c r="W540" i="18" s="1"/>
  <c r="O541" i="18"/>
  <c r="V541" i="18" s="1"/>
  <c r="P541" i="18"/>
  <c r="O542" i="18"/>
  <c r="P542" i="18"/>
  <c r="O543" i="18"/>
  <c r="P543" i="18"/>
  <c r="O544" i="18"/>
  <c r="V544" i="18" s="1"/>
  <c r="P544" i="18"/>
  <c r="O545" i="18"/>
  <c r="P545" i="18"/>
  <c r="O546" i="18"/>
  <c r="P546" i="18"/>
  <c r="W546" i="18" s="1"/>
  <c r="O547" i="18"/>
  <c r="P547" i="18"/>
  <c r="O548" i="18"/>
  <c r="V548" i="18" s="1"/>
  <c r="P548" i="18"/>
  <c r="W548" i="18" s="1"/>
  <c r="O549" i="18"/>
  <c r="V549" i="18" s="1"/>
  <c r="P549" i="18"/>
  <c r="O550" i="18"/>
  <c r="P550" i="18"/>
  <c r="O551" i="18"/>
  <c r="P551" i="18"/>
  <c r="O552" i="18"/>
  <c r="V552" i="18" s="1"/>
  <c r="P552" i="18"/>
  <c r="O553" i="18"/>
  <c r="P553" i="18"/>
  <c r="O554" i="18"/>
  <c r="P554" i="18"/>
  <c r="W554" i="18" s="1"/>
  <c r="O555" i="18"/>
  <c r="P555" i="18"/>
  <c r="O556" i="18"/>
  <c r="V556" i="18" s="1"/>
  <c r="P556" i="18"/>
  <c r="W556" i="18" s="1"/>
  <c r="O557" i="18"/>
  <c r="V557" i="18" s="1"/>
  <c r="P557" i="18"/>
  <c r="O558" i="18"/>
  <c r="P558" i="18"/>
  <c r="O559" i="18"/>
  <c r="P559" i="18"/>
  <c r="O560" i="18"/>
  <c r="V560" i="18" s="1"/>
  <c r="P560" i="18"/>
  <c r="O561" i="18"/>
  <c r="P561" i="18"/>
  <c r="O562" i="18"/>
  <c r="P562" i="18"/>
  <c r="W562" i="18" s="1"/>
  <c r="O563" i="18"/>
  <c r="P563" i="18"/>
  <c r="O564" i="18"/>
  <c r="V564" i="18" s="1"/>
  <c r="P564" i="18"/>
  <c r="W564" i="18" s="1"/>
  <c r="O565" i="18"/>
  <c r="V565" i="18" s="1"/>
  <c r="P565" i="18"/>
  <c r="O566" i="18"/>
  <c r="P566" i="18"/>
  <c r="O567" i="18"/>
  <c r="P567" i="18"/>
  <c r="O568" i="18"/>
  <c r="V568" i="18" s="1"/>
  <c r="P568" i="18"/>
  <c r="O569" i="18"/>
  <c r="P569" i="18"/>
  <c r="O570" i="18"/>
  <c r="P570" i="18"/>
  <c r="W570" i="18" s="1"/>
  <c r="O571" i="18"/>
  <c r="P571" i="18"/>
  <c r="O572" i="18"/>
  <c r="V572" i="18" s="1"/>
  <c r="P572" i="18"/>
  <c r="W572" i="18" s="1"/>
  <c r="O573" i="18"/>
  <c r="V573" i="18" s="1"/>
  <c r="P573" i="18"/>
  <c r="O574" i="18"/>
  <c r="P574" i="18"/>
  <c r="O575" i="18"/>
  <c r="P575" i="18"/>
  <c r="O576" i="18"/>
  <c r="V576" i="18" s="1"/>
  <c r="P576" i="18"/>
  <c r="O577" i="18"/>
  <c r="P577" i="18"/>
  <c r="O578" i="18"/>
  <c r="P578" i="18"/>
  <c r="W578" i="18" s="1"/>
  <c r="O579" i="18"/>
  <c r="P579" i="18"/>
  <c r="O580" i="18"/>
  <c r="V580" i="18" s="1"/>
  <c r="P580" i="18"/>
  <c r="W580" i="18" s="1"/>
  <c r="O581" i="18"/>
  <c r="V581" i="18" s="1"/>
  <c r="P581" i="18"/>
  <c r="O582" i="18"/>
  <c r="P582" i="18"/>
  <c r="O583" i="18"/>
  <c r="V583" i="18" s="1"/>
  <c r="P583" i="18"/>
  <c r="O584" i="18"/>
  <c r="V584" i="18" s="1"/>
  <c r="P584" i="18"/>
  <c r="O585" i="18"/>
  <c r="P585" i="18"/>
  <c r="O586" i="18"/>
  <c r="P586" i="18"/>
  <c r="W586" i="18" s="1"/>
  <c r="O587" i="18"/>
  <c r="P587" i="18"/>
  <c r="O588" i="18"/>
  <c r="V588" i="18" s="1"/>
  <c r="P588" i="18"/>
  <c r="W588" i="18" s="1"/>
  <c r="O589" i="18"/>
  <c r="V589" i="18" s="1"/>
  <c r="P589" i="18"/>
  <c r="O590" i="18"/>
  <c r="P590" i="18"/>
  <c r="O591" i="18"/>
  <c r="P591" i="18"/>
  <c r="O592" i="18"/>
  <c r="V592" i="18" s="1"/>
  <c r="P592" i="18"/>
  <c r="O593" i="18"/>
  <c r="P593" i="18"/>
  <c r="O594" i="18"/>
  <c r="P594" i="18"/>
  <c r="W594" i="18" s="1"/>
  <c r="O595" i="18"/>
  <c r="P595" i="18"/>
  <c r="O596" i="18"/>
  <c r="V596" i="18" s="1"/>
  <c r="P596" i="18"/>
  <c r="W596" i="18" s="1"/>
  <c r="O597" i="18"/>
  <c r="V597" i="18" s="1"/>
  <c r="P597" i="18"/>
  <c r="O598" i="18"/>
  <c r="P598" i="18"/>
  <c r="O599" i="18"/>
  <c r="P599" i="18"/>
  <c r="O600" i="18"/>
  <c r="V600" i="18" s="1"/>
  <c r="P600" i="18"/>
  <c r="O601" i="18"/>
  <c r="P601" i="18"/>
  <c r="O602" i="18"/>
  <c r="P602" i="18"/>
  <c r="W602" i="18" s="1"/>
  <c r="O603" i="18"/>
  <c r="P603" i="18"/>
  <c r="O604" i="18"/>
  <c r="V604" i="18" s="1"/>
  <c r="P604" i="18"/>
  <c r="W604" i="18" s="1"/>
  <c r="O605" i="18"/>
  <c r="V605" i="18" s="1"/>
  <c r="P605" i="18"/>
  <c r="O606" i="18"/>
  <c r="P606" i="18"/>
  <c r="O607" i="18"/>
  <c r="P607" i="18"/>
  <c r="O608" i="18"/>
  <c r="V608" i="18" s="1"/>
  <c r="P608" i="18"/>
  <c r="O609" i="18"/>
  <c r="P609" i="18"/>
  <c r="O610" i="18"/>
  <c r="P610" i="18"/>
  <c r="W610" i="18" s="1"/>
  <c r="O611" i="18"/>
  <c r="P611" i="18"/>
  <c r="O612" i="18"/>
  <c r="V612" i="18" s="1"/>
  <c r="P612" i="18"/>
  <c r="W612" i="18" s="1"/>
  <c r="O613" i="18"/>
  <c r="V613" i="18" s="1"/>
  <c r="P613" i="18"/>
  <c r="O614" i="18"/>
  <c r="P614" i="18"/>
  <c r="O615" i="18"/>
  <c r="P615" i="18"/>
  <c r="O616" i="18"/>
  <c r="V616" i="18" s="1"/>
  <c r="P616" i="18"/>
  <c r="O617" i="18"/>
  <c r="P617" i="18"/>
  <c r="O618" i="18"/>
  <c r="P618" i="18"/>
  <c r="W618" i="18" s="1"/>
  <c r="O619" i="18"/>
  <c r="P619" i="18"/>
  <c r="O620" i="18"/>
  <c r="V620" i="18" s="1"/>
  <c r="P620" i="18"/>
  <c r="W620" i="18" s="1"/>
  <c r="O621" i="18"/>
  <c r="V621" i="18" s="1"/>
  <c r="P621" i="18"/>
  <c r="O622" i="18"/>
  <c r="P622" i="18"/>
  <c r="O623" i="18"/>
  <c r="P623" i="18"/>
  <c r="O624" i="18"/>
  <c r="V624" i="18" s="1"/>
  <c r="P624" i="18"/>
  <c r="O625" i="18"/>
  <c r="P625" i="18"/>
  <c r="O626" i="18"/>
  <c r="P626" i="18"/>
  <c r="W626" i="18" s="1"/>
  <c r="O627" i="18"/>
  <c r="P627" i="18"/>
  <c r="O628" i="18"/>
  <c r="V628" i="18" s="1"/>
  <c r="P628" i="18"/>
  <c r="W628" i="18" s="1"/>
  <c r="O629" i="18"/>
  <c r="V629" i="18" s="1"/>
  <c r="P629" i="18"/>
  <c r="O630" i="18"/>
  <c r="P630" i="18"/>
  <c r="O631" i="18"/>
  <c r="P631" i="18"/>
  <c r="O632" i="18"/>
  <c r="V632" i="18" s="1"/>
  <c r="P632" i="18"/>
  <c r="O633" i="18"/>
  <c r="P633" i="18"/>
  <c r="O634" i="18"/>
  <c r="P634" i="18"/>
  <c r="W634" i="18" s="1"/>
  <c r="O635" i="18"/>
  <c r="P635" i="18"/>
  <c r="O636" i="18"/>
  <c r="V636" i="18" s="1"/>
  <c r="P636" i="18"/>
  <c r="W636" i="18" s="1"/>
  <c r="O637" i="18"/>
  <c r="V637" i="18" s="1"/>
  <c r="P637" i="18"/>
  <c r="O638" i="18"/>
  <c r="P638" i="18"/>
  <c r="O639" i="18"/>
  <c r="P639" i="18"/>
  <c r="O640" i="18"/>
  <c r="V640" i="18" s="1"/>
  <c r="P640" i="18"/>
  <c r="O641" i="18"/>
  <c r="P641" i="18"/>
  <c r="O642" i="18"/>
  <c r="P642" i="18"/>
  <c r="W642" i="18" s="1"/>
  <c r="O643" i="18"/>
  <c r="P643" i="18"/>
  <c r="O644" i="18"/>
  <c r="V644" i="18" s="1"/>
  <c r="P644" i="18"/>
  <c r="W644" i="18" s="1"/>
  <c r="O645" i="18"/>
  <c r="V645" i="18" s="1"/>
  <c r="P645" i="18"/>
  <c r="O646" i="18"/>
  <c r="P646" i="18"/>
  <c r="O647" i="18"/>
  <c r="P647" i="18"/>
  <c r="O648" i="18"/>
  <c r="V648" i="18" s="1"/>
  <c r="P648" i="18"/>
  <c r="O649" i="18"/>
  <c r="P649" i="18"/>
  <c r="O650" i="18"/>
  <c r="P650" i="18"/>
  <c r="W650" i="18" s="1"/>
  <c r="O651" i="18"/>
  <c r="P651" i="18"/>
  <c r="O652" i="18"/>
  <c r="V652" i="18" s="1"/>
  <c r="P652" i="18"/>
  <c r="W652" i="18" s="1"/>
  <c r="O653" i="18"/>
  <c r="V653" i="18" s="1"/>
  <c r="P653" i="18"/>
  <c r="O654" i="18"/>
  <c r="P654" i="18"/>
  <c r="O655" i="18"/>
  <c r="P655" i="18"/>
  <c r="O656" i="18"/>
  <c r="V656" i="18" s="1"/>
  <c r="P656" i="18"/>
  <c r="O657" i="18"/>
  <c r="P657" i="18"/>
  <c r="O658" i="18"/>
  <c r="P658" i="18"/>
  <c r="W658" i="18" s="1"/>
  <c r="O659" i="18"/>
  <c r="P659" i="18"/>
  <c r="O660" i="18"/>
  <c r="V660" i="18" s="1"/>
  <c r="P660" i="18"/>
  <c r="W660" i="18" s="1"/>
  <c r="O661" i="18"/>
  <c r="V661" i="18" s="1"/>
  <c r="P661" i="18"/>
  <c r="O662" i="18"/>
  <c r="P662" i="18"/>
  <c r="O663" i="18"/>
  <c r="P663" i="18"/>
  <c r="O664" i="18"/>
  <c r="V664" i="18" s="1"/>
  <c r="P664" i="18"/>
  <c r="O665" i="18"/>
  <c r="P665" i="18"/>
  <c r="O666" i="18"/>
  <c r="P666" i="18"/>
  <c r="W666" i="18" s="1"/>
  <c r="O667" i="18"/>
  <c r="P667" i="18"/>
  <c r="O668" i="18"/>
  <c r="V668" i="18" s="1"/>
  <c r="P668" i="18"/>
  <c r="W668" i="18" s="1"/>
  <c r="O669" i="18"/>
  <c r="V669" i="18" s="1"/>
  <c r="P669" i="18"/>
  <c r="O670" i="18"/>
  <c r="P670" i="18"/>
  <c r="O671" i="18"/>
  <c r="P671" i="18"/>
  <c r="O672" i="18"/>
  <c r="V672" i="18" s="1"/>
  <c r="P672" i="18"/>
  <c r="O673" i="18"/>
  <c r="P673" i="18"/>
  <c r="O674" i="18"/>
  <c r="P674" i="18"/>
  <c r="W674" i="18" s="1"/>
  <c r="O675" i="18"/>
  <c r="P675" i="18"/>
  <c r="O676" i="18"/>
  <c r="V676" i="18" s="1"/>
  <c r="P676" i="18"/>
  <c r="W676" i="18" s="1"/>
  <c r="O677" i="18"/>
  <c r="V677" i="18" s="1"/>
  <c r="P677" i="18"/>
  <c r="O678" i="18"/>
  <c r="P678" i="18"/>
  <c r="O679" i="18"/>
  <c r="P679" i="18"/>
  <c r="O680" i="18"/>
  <c r="V680" i="18" s="1"/>
  <c r="P680" i="18"/>
  <c r="O681" i="18"/>
  <c r="P681" i="18"/>
  <c r="O682" i="18"/>
  <c r="P682" i="18"/>
  <c r="W682" i="18" s="1"/>
  <c r="O683" i="18"/>
  <c r="P683" i="18"/>
  <c r="O684" i="18"/>
  <c r="V684" i="18" s="1"/>
  <c r="P684" i="18"/>
  <c r="W684" i="18" s="1"/>
  <c r="O685" i="18"/>
  <c r="V685" i="18" s="1"/>
  <c r="P685" i="18"/>
  <c r="O686" i="18"/>
  <c r="P686" i="18"/>
  <c r="O687" i="18"/>
  <c r="P687" i="18"/>
  <c r="O688" i="18"/>
  <c r="V688" i="18" s="1"/>
  <c r="P688" i="18"/>
  <c r="O689" i="18"/>
  <c r="P689" i="18"/>
  <c r="O690" i="18"/>
  <c r="P690" i="18"/>
  <c r="W690" i="18" s="1"/>
  <c r="O691" i="18"/>
  <c r="P691" i="18"/>
  <c r="O692" i="18"/>
  <c r="V692" i="18" s="1"/>
  <c r="P692" i="18"/>
  <c r="W692" i="18" s="1"/>
  <c r="O693" i="18"/>
  <c r="V693" i="18" s="1"/>
  <c r="P693" i="18"/>
  <c r="O694" i="18"/>
  <c r="P694" i="18"/>
  <c r="O695" i="18"/>
  <c r="P695" i="18"/>
  <c r="O696" i="18"/>
  <c r="V696" i="18" s="1"/>
  <c r="P696" i="18"/>
  <c r="O697" i="18"/>
  <c r="P697" i="18"/>
  <c r="O698" i="18"/>
  <c r="P698" i="18"/>
  <c r="W698" i="18" s="1"/>
  <c r="O699" i="18"/>
  <c r="P699" i="18"/>
  <c r="O700" i="18"/>
  <c r="V700" i="18" s="1"/>
  <c r="P700" i="18"/>
  <c r="W700" i="18" s="1"/>
  <c r="O701" i="18"/>
  <c r="V701" i="18" s="1"/>
  <c r="P701" i="18"/>
  <c r="W701" i="18" s="1"/>
  <c r="O702" i="18"/>
  <c r="P702" i="18"/>
  <c r="O703" i="18"/>
  <c r="P703" i="18"/>
  <c r="O704" i="18"/>
  <c r="V704" i="18" s="1"/>
  <c r="P704" i="18"/>
  <c r="O705" i="18"/>
  <c r="P705" i="18"/>
  <c r="O706" i="18"/>
  <c r="P706" i="18"/>
  <c r="W706" i="18" s="1"/>
  <c r="O707" i="18"/>
  <c r="P707" i="18"/>
  <c r="O708" i="18"/>
  <c r="V708" i="18" s="1"/>
  <c r="P708" i="18"/>
  <c r="W708" i="18" s="1"/>
  <c r="O709" i="18"/>
  <c r="V709" i="18" s="1"/>
  <c r="P709" i="18"/>
  <c r="W709" i="18" s="1"/>
  <c r="O710" i="18"/>
  <c r="P710" i="18"/>
  <c r="O711" i="18"/>
  <c r="P711" i="18"/>
  <c r="O712" i="18"/>
  <c r="V712" i="18" s="1"/>
  <c r="P712" i="18"/>
  <c r="O713" i="18"/>
  <c r="P713" i="18"/>
  <c r="O714" i="18"/>
  <c r="P714" i="18"/>
  <c r="W714" i="18" s="1"/>
  <c r="O715" i="18"/>
  <c r="P715" i="18"/>
  <c r="O716" i="18"/>
  <c r="V716" i="18" s="1"/>
  <c r="P716" i="18"/>
  <c r="W716" i="18" s="1"/>
  <c r="O717" i="18"/>
  <c r="V717" i="18" s="1"/>
  <c r="P717" i="18"/>
  <c r="W717" i="18" s="1"/>
  <c r="O718" i="18"/>
  <c r="P718" i="18"/>
  <c r="O719" i="18"/>
  <c r="P719" i="18"/>
  <c r="O720" i="18"/>
  <c r="V720" i="18" s="1"/>
  <c r="P720" i="18"/>
  <c r="O721" i="18"/>
  <c r="P721" i="18"/>
  <c r="O722" i="18"/>
  <c r="P722" i="18"/>
  <c r="W722" i="18" s="1"/>
  <c r="O723" i="18"/>
  <c r="P723" i="18"/>
  <c r="O724" i="18"/>
  <c r="V724" i="18" s="1"/>
  <c r="P724" i="18"/>
  <c r="W724" i="18" s="1"/>
  <c r="O725" i="18"/>
  <c r="V725" i="18" s="1"/>
  <c r="P725" i="18"/>
  <c r="W725" i="18" s="1"/>
  <c r="O726" i="18"/>
  <c r="P726" i="18"/>
  <c r="O727" i="18"/>
  <c r="P727" i="18"/>
  <c r="O728" i="18"/>
  <c r="V728" i="18" s="1"/>
  <c r="P728" i="18"/>
  <c r="O729" i="18"/>
  <c r="P729" i="18"/>
  <c r="O730" i="18"/>
  <c r="P730" i="18"/>
  <c r="W730" i="18" s="1"/>
  <c r="O731" i="18"/>
  <c r="P731" i="18"/>
  <c r="O732" i="18"/>
  <c r="V732" i="18" s="1"/>
  <c r="P732" i="18"/>
  <c r="W732" i="18" s="1"/>
  <c r="O733" i="18"/>
  <c r="V733" i="18" s="1"/>
  <c r="P733" i="18"/>
  <c r="W733" i="18" s="1"/>
  <c r="O734" i="18"/>
  <c r="P734" i="18"/>
  <c r="O735" i="18"/>
  <c r="P735" i="18"/>
  <c r="O736" i="18"/>
  <c r="V736" i="18" s="1"/>
  <c r="P736" i="18"/>
  <c r="O737" i="18"/>
  <c r="P737" i="18"/>
  <c r="O738" i="18"/>
  <c r="P738" i="18"/>
  <c r="W738" i="18" s="1"/>
  <c r="O739" i="18"/>
  <c r="P739" i="18"/>
  <c r="O740" i="18"/>
  <c r="V740" i="18" s="1"/>
  <c r="P740" i="18"/>
  <c r="W740" i="18" s="1"/>
  <c r="O741" i="18"/>
  <c r="V741" i="18" s="1"/>
  <c r="P741" i="18"/>
  <c r="W741" i="18" s="1"/>
  <c r="O742" i="18"/>
  <c r="P742" i="18"/>
  <c r="O743" i="18"/>
  <c r="P743" i="18"/>
  <c r="O744" i="18"/>
  <c r="V744" i="18" s="1"/>
  <c r="P744" i="18"/>
  <c r="O745" i="18"/>
  <c r="P745" i="18"/>
  <c r="O746" i="18"/>
  <c r="P746" i="18"/>
  <c r="W746" i="18" s="1"/>
  <c r="O747" i="18"/>
  <c r="P747" i="18"/>
  <c r="O748" i="18"/>
  <c r="V748" i="18" s="1"/>
  <c r="P748" i="18"/>
  <c r="W748" i="18" s="1"/>
  <c r="O749" i="18"/>
  <c r="V749" i="18" s="1"/>
  <c r="P749" i="18"/>
  <c r="W749" i="18" s="1"/>
  <c r="O750" i="18"/>
  <c r="P750" i="18"/>
  <c r="O751" i="18"/>
  <c r="P751" i="18"/>
  <c r="O752" i="18"/>
  <c r="V752" i="18" s="1"/>
  <c r="P752" i="18"/>
  <c r="O753" i="18"/>
  <c r="P753" i="18"/>
  <c r="O754" i="18"/>
  <c r="P754" i="18"/>
  <c r="W754" i="18" s="1"/>
  <c r="O755" i="18"/>
  <c r="P755" i="18"/>
  <c r="O756" i="18"/>
  <c r="V756" i="18" s="1"/>
  <c r="P756" i="18"/>
  <c r="W756" i="18" s="1"/>
  <c r="O757" i="18"/>
  <c r="V757" i="18" s="1"/>
  <c r="P757" i="18"/>
  <c r="W757" i="18" s="1"/>
  <c r="O758" i="18"/>
  <c r="P758" i="18"/>
  <c r="O759" i="18"/>
  <c r="P759" i="18"/>
  <c r="O760" i="18"/>
  <c r="V760" i="18" s="1"/>
  <c r="P760" i="18"/>
  <c r="O761" i="18"/>
  <c r="P761" i="18"/>
  <c r="O762" i="18"/>
  <c r="P762" i="18"/>
  <c r="W762" i="18" s="1"/>
  <c r="O763" i="18"/>
  <c r="P763" i="18"/>
  <c r="O764" i="18"/>
  <c r="V764" i="18" s="1"/>
  <c r="P764" i="18"/>
  <c r="W764" i="18" s="1"/>
  <c r="O765" i="18"/>
  <c r="V765" i="18" s="1"/>
  <c r="P765" i="18"/>
  <c r="W765" i="18" s="1"/>
  <c r="O766" i="18"/>
  <c r="P766" i="18"/>
  <c r="O767" i="18"/>
  <c r="P767" i="18"/>
  <c r="O768" i="18"/>
  <c r="V768" i="18" s="1"/>
  <c r="P768" i="18"/>
  <c r="O769" i="18"/>
  <c r="P769" i="18"/>
  <c r="O770" i="18"/>
  <c r="P770" i="18"/>
  <c r="W770" i="18" s="1"/>
  <c r="O771" i="18"/>
  <c r="P771" i="18"/>
  <c r="O772" i="18"/>
  <c r="V772" i="18" s="1"/>
  <c r="P772" i="18"/>
  <c r="W772" i="18" s="1"/>
  <c r="O773" i="18"/>
  <c r="V773" i="18" s="1"/>
  <c r="P773" i="18"/>
  <c r="W773" i="18" s="1"/>
  <c r="O774" i="18"/>
  <c r="P774" i="18"/>
  <c r="O775" i="18"/>
  <c r="P775" i="18"/>
  <c r="O776" i="18"/>
  <c r="V776" i="18" s="1"/>
  <c r="P776" i="18"/>
  <c r="O777" i="18"/>
  <c r="P777" i="18"/>
  <c r="O778" i="18"/>
  <c r="P778" i="18"/>
  <c r="W778" i="18" s="1"/>
  <c r="O779" i="18"/>
  <c r="P779" i="18"/>
  <c r="O780" i="18"/>
  <c r="V780" i="18" s="1"/>
  <c r="P780" i="18"/>
  <c r="W780" i="18" s="1"/>
  <c r="O781" i="18"/>
  <c r="V781" i="18" s="1"/>
  <c r="P781" i="18"/>
  <c r="W781" i="18" s="1"/>
  <c r="O782" i="18"/>
  <c r="P782" i="18"/>
  <c r="O783" i="18"/>
  <c r="P783" i="18"/>
  <c r="O784" i="18"/>
  <c r="V784" i="18" s="1"/>
  <c r="P784" i="18"/>
  <c r="O785" i="18"/>
  <c r="P785" i="18"/>
  <c r="O786" i="18"/>
  <c r="P786" i="18"/>
  <c r="W786" i="18" s="1"/>
  <c r="O787" i="18"/>
  <c r="P787" i="18"/>
  <c r="O788" i="18"/>
  <c r="V788" i="18" s="1"/>
  <c r="P788" i="18"/>
  <c r="W788" i="18" s="1"/>
  <c r="O789" i="18"/>
  <c r="V789" i="18" s="1"/>
  <c r="P789" i="18"/>
  <c r="W789" i="18" s="1"/>
  <c r="O790" i="18"/>
  <c r="P790" i="18"/>
  <c r="O791" i="18"/>
  <c r="P791" i="18"/>
  <c r="O792" i="18"/>
  <c r="V792" i="18" s="1"/>
  <c r="P792" i="18"/>
  <c r="O793" i="18"/>
  <c r="P793" i="18"/>
  <c r="O794" i="18"/>
  <c r="P794" i="18"/>
  <c r="W794" i="18" s="1"/>
  <c r="O795" i="18"/>
  <c r="P795" i="18"/>
  <c r="O796" i="18"/>
  <c r="V796" i="18" s="1"/>
  <c r="P796" i="18"/>
  <c r="W796" i="18" s="1"/>
  <c r="O797" i="18"/>
  <c r="V797" i="18" s="1"/>
  <c r="P797" i="18"/>
  <c r="W797" i="18" s="1"/>
  <c r="O798" i="18"/>
  <c r="P798" i="18"/>
  <c r="O799" i="18"/>
  <c r="P799" i="18"/>
  <c r="O800" i="18"/>
  <c r="V800" i="18" s="1"/>
  <c r="P800" i="18"/>
  <c r="O801" i="18"/>
  <c r="P801" i="18"/>
  <c r="O802" i="18"/>
  <c r="P802" i="18"/>
  <c r="W802" i="18" s="1"/>
  <c r="O803" i="18"/>
  <c r="P803" i="18"/>
  <c r="O804" i="18"/>
  <c r="V804" i="18" s="1"/>
  <c r="P804" i="18"/>
  <c r="W804" i="18" s="1"/>
  <c r="O805" i="18"/>
  <c r="V805" i="18" s="1"/>
  <c r="P805" i="18"/>
  <c r="W805" i="18" s="1"/>
  <c r="O806" i="18"/>
  <c r="P806" i="18"/>
  <c r="O807" i="18"/>
  <c r="P807" i="18"/>
  <c r="O808" i="18"/>
  <c r="V808" i="18" s="1"/>
  <c r="P808" i="18"/>
  <c r="O809" i="18"/>
  <c r="P809" i="18"/>
  <c r="O810" i="18"/>
  <c r="P810" i="18"/>
  <c r="W810" i="18" s="1"/>
  <c r="O811" i="18"/>
  <c r="P811" i="18"/>
  <c r="O812" i="18"/>
  <c r="V812" i="18" s="1"/>
  <c r="P812" i="18"/>
  <c r="W812" i="18" s="1"/>
  <c r="O813" i="18"/>
  <c r="V813" i="18" s="1"/>
  <c r="P813" i="18"/>
  <c r="W813" i="18" s="1"/>
  <c r="O814" i="18"/>
  <c r="P814" i="18"/>
  <c r="O815" i="18"/>
  <c r="P815" i="18"/>
  <c r="O816" i="18"/>
  <c r="V816" i="18" s="1"/>
  <c r="P816" i="18"/>
  <c r="O817" i="18"/>
  <c r="P817" i="18"/>
  <c r="O818" i="18"/>
  <c r="P818" i="18"/>
  <c r="W818" i="18" s="1"/>
  <c r="O819" i="18"/>
  <c r="P819" i="18"/>
  <c r="O820" i="18"/>
  <c r="V820" i="18" s="1"/>
  <c r="P820" i="18"/>
  <c r="W820" i="18" s="1"/>
  <c r="O821" i="18"/>
  <c r="V821" i="18" s="1"/>
  <c r="P821" i="18"/>
  <c r="W821" i="18" s="1"/>
  <c r="O822" i="18"/>
  <c r="P822" i="18"/>
  <c r="O823" i="18"/>
  <c r="P823" i="18"/>
  <c r="O824" i="18"/>
  <c r="V824" i="18" s="1"/>
  <c r="P824" i="18"/>
  <c r="O825" i="18"/>
  <c r="P825" i="18"/>
  <c r="O826" i="18"/>
  <c r="P826" i="18"/>
  <c r="W826" i="18" s="1"/>
  <c r="O827" i="18"/>
  <c r="P827" i="18"/>
  <c r="O828" i="18"/>
  <c r="V828" i="18" s="1"/>
  <c r="P828" i="18"/>
  <c r="W828" i="18" s="1"/>
  <c r="O829" i="18"/>
  <c r="V829" i="18" s="1"/>
  <c r="P829" i="18"/>
  <c r="W829" i="18" s="1"/>
  <c r="O830" i="18"/>
  <c r="P830" i="18"/>
  <c r="O831" i="18"/>
  <c r="P831" i="18"/>
  <c r="O832" i="18"/>
  <c r="V832" i="18" s="1"/>
  <c r="P832" i="18"/>
  <c r="O833" i="18"/>
  <c r="P833" i="18"/>
  <c r="O834" i="18"/>
  <c r="P834" i="18"/>
  <c r="W834" i="18" s="1"/>
  <c r="O835" i="18"/>
  <c r="P835" i="18"/>
  <c r="O836" i="18"/>
  <c r="V836" i="18" s="1"/>
  <c r="P836" i="18"/>
  <c r="W836" i="18" s="1"/>
  <c r="O837" i="18"/>
  <c r="V837" i="18" s="1"/>
  <c r="P837" i="18"/>
  <c r="W837" i="18" s="1"/>
  <c r="O838" i="18"/>
  <c r="P838" i="18"/>
  <c r="O839" i="18"/>
  <c r="P839" i="18"/>
  <c r="O840" i="18"/>
  <c r="V840" i="18" s="1"/>
  <c r="P840" i="18"/>
  <c r="O841" i="18"/>
  <c r="P841" i="18"/>
  <c r="O842" i="18"/>
  <c r="P842" i="18"/>
  <c r="W842" i="18" s="1"/>
  <c r="O843" i="18"/>
  <c r="P843" i="18"/>
  <c r="O844" i="18"/>
  <c r="V844" i="18" s="1"/>
  <c r="P844" i="18"/>
  <c r="W844" i="18" s="1"/>
  <c r="O845" i="18"/>
  <c r="V845" i="18" s="1"/>
  <c r="P845" i="18"/>
  <c r="W845" i="18" s="1"/>
  <c r="O846" i="18"/>
  <c r="P846" i="18"/>
  <c r="O847" i="18"/>
  <c r="P847" i="18"/>
  <c r="O848" i="18"/>
  <c r="V848" i="18" s="1"/>
  <c r="P848" i="18"/>
  <c r="O849" i="18"/>
  <c r="P849" i="18"/>
  <c r="O850" i="18"/>
  <c r="P850" i="18"/>
  <c r="W850" i="18" s="1"/>
  <c r="O851" i="18"/>
  <c r="P851" i="18"/>
  <c r="O852" i="18"/>
  <c r="V852" i="18" s="1"/>
  <c r="P852" i="18"/>
  <c r="W852" i="18" s="1"/>
  <c r="O853" i="18"/>
  <c r="V853" i="18" s="1"/>
  <c r="P853" i="18"/>
  <c r="W853" i="18" s="1"/>
  <c r="O854" i="18"/>
  <c r="P854" i="18"/>
  <c r="O855" i="18"/>
  <c r="P855" i="18"/>
  <c r="O856" i="18"/>
  <c r="V856" i="18" s="1"/>
  <c r="P856" i="18"/>
  <c r="O857" i="18"/>
  <c r="P857" i="18"/>
  <c r="O858" i="18"/>
  <c r="P858" i="18"/>
  <c r="W858" i="18" s="1"/>
  <c r="O859" i="18"/>
  <c r="P859" i="18"/>
  <c r="O860" i="18"/>
  <c r="V860" i="18" s="1"/>
  <c r="P860" i="18"/>
  <c r="W860" i="18" s="1"/>
  <c r="O861" i="18"/>
  <c r="V861" i="18" s="1"/>
  <c r="P861" i="18"/>
  <c r="W861" i="18" s="1"/>
  <c r="O862" i="18"/>
  <c r="P862" i="18"/>
  <c r="O863" i="18"/>
  <c r="P863" i="18"/>
  <c r="O864" i="18"/>
  <c r="V864" i="18" s="1"/>
  <c r="P864" i="18"/>
  <c r="O865" i="18"/>
  <c r="P865" i="18"/>
  <c r="O866" i="18"/>
  <c r="P866" i="18"/>
  <c r="W866" i="18" s="1"/>
  <c r="O867" i="18"/>
  <c r="P867" i="18"/>
  <c r="O868" i="18"/>
  <c r="V868" i="18" s="1"/>
  <c r="P868" i="18"/>
  <c r="W868" i="18" s="1"/>
  <c r="O869" i="18"/>
  <c r="V869" i="18" s="1"/>
  <c r="P869" i="18"/>
  <c r="W869" i="18" s="1"/>
  <c r="O870" i="18"/>
  <c r="P870" i="18"/>
  <c r="O871" i="18"/>
  <c r="P871" i="18"/>
  <c r="O872" i="18"/>
  <c r="V872" i="18" s="1"/>
  <c r="P872" i="18"/>
  <c r="O873" i="18"/>
  <c r="P873" i="18"/>
  <c r="O874" i="18"/>
  <c r="P874" i="18"/>
  <c r="W874" i="18" s="1"/>
  <c r="O875" i="18"/>
  <c r="P875" i="18"/>
  <c r="O876" i="18"/>
  <c r="V876" i="18" s="1"/>
  <c r="P876" i="18"/>
  <c r="W876" i="18" s="1"/>
  <c r="O877" i="18"/>
  <c r="V877" i="18" s="1"/>
  <c r="P877" i="18"/>
  <c r="W877" i="18" s="1"/>
  <c r="O878" i="18"/>
  <c r="P878" i="18"/>
  <c r="O879" i="18"/>
  <c r="P879" i="18"/>
  <c r="O880" i="18"/>
  <c r="V880" i="18" s="1"/>
  <c r="P880" i="18"/>
  <c r="O881" i="18"/>
  <c r="P881" i="18"/>
  <c r="O882" i="18"/>
  <c r="P882" i="18"/>
  <c r="W882" i="18" s="1"/>
  <c r="O883" i="18"/>
  <c r="P883" i="18"/>
  <c r="O884" i="18"/>
  <c r="V884" i="18" s="1"/>
  <c r="P884" i="18"/>
  <c r="W884" i="18" s="1"/>
  <c r="O885" i="18"/>
  <c r="V885" i="18" s="1"/>
  <c r="P885" i="18"/>
  <c r="W885" i="18" s="1"/>
  <c r="O886" i="18"/>
  <c r="P886" i="18"/>
  <c r="O887" i="18"/>
  <c r="P887" i="18"/>
  <c r="O888" i="18"/>
  <c r="V888" i="18" s="1"/>
  <c r="P888" i="18"/>
  <c r="O889" i="18"/>
  <c r="P889" i="18"/>
  <c r="O890" i="18"/>
  <c r="P890" i="18"/>
  <c r="W890" i="18" s="1"/>
  <c r="O891" i="18"/>
  <c r="P891" i="18"/>
  <c r="O892" i="18"/>
  <c r="V892" i="18" s="1"/>
  <c r="P892" i="18"/>
  <c r="W892" i="18" s="1"/>
  <c r="O893" i="18"/>
  <c r="V893" i="18" s="1"/>
  <c r="P893" i="18"/>
  <c r="W893" i="18" s="1"/>
  <c r="O894" i="18"/>
  <c r="P894" i="18"/>
  <c r="O895" i="18"/>
  <c r="P895" i="18"/>
  <c r="O896" i="18"/>
  <c r="V896" i="18" s="1"/>
  <c r="P896" i="18"/>
  <c r="O897" i="18"/>
  <c r="P897" i="18"/>
  <c r="O898" i="18"/>
  <c r="P898" i="18"/>
  <c r="W898" i="18" s="1"/>
  <c r="O899" i="18"/>
  <c r="P899" i="18"/>
  <c r="O900" i="18"/>
  <c r="V900" i="18" s="1"/>
  <c r="P900" i="18"/>
  <c r="W900" i="18" s="1"/>
  <c r="O901" i="18"/>
  <c r="V901" i="18" s="1"/>
  <c r="P901" i="18"/>
  <c r="W901" i="18" s="1"/>
  <c r="O902" i="18"/>
  <c r="P902" i="18"/>
  <c r="O903" i="18"/>
  <c r="P903" i="18"/>
  <c r="O904" i="18"/>
  <c r="V904" i="18" s="1"/>
  <c r="P904" i="18"/>
  <c r="O905" i="18"/>
  <c r="P905" i="18"/>
  <c r="O906" i="18"/>
  <c r="P906" i="18"/>
  <c r="W906" i="18" s="1"/>
  <c r="O907" i="18"/>
  <c r="P907" i="18"/>
  <c r="O908" i="18"/>
  <c r="V908" i="18" s="1"/>
  <c r="P908" i="18"/>
  <c r="W908" i="18" s="1"/>
  <c r="O909" i="18"/>
  <c r="V909" i="18" s="1"/>
  <c r="P909" i="18"/>
  <c r="W909" i="18" s="1"/>
  <c r="O910" i="18"/>
  <c r="P910" i="18"/>
  <c r="O911" i="18"/>
  <c r="P911" i="18"/>
  <c r="O912" i="18"/>
  <c r="V912" i="18" s="1"/>
  <c r="P912" i="18"/>
  <c r="O913" i="18"/>
  <c r="P913" i="18"/>
  <c r="O914" i="18"/>
  <c r="P914" i="18"/>
  <c r="W914" i="18" s="1"/>
  <c r="O915" i="18"/>
  <c r="P915" i="18"/>
  <c r="O916" i="18"/>
  <c r="V916" i="18" s="1"/>
  <c r="P916" i="18"/>
  <c r="W916" i="18" s="1"/>
  <c r="O917" i="18"/>
  <c r="V917" i="18" s="1"/>
  <c r="P917" i="18"/>
  <c r="W917" i="18" s="1"/>
  <c r="O918" i="18"/>
  <c r="P918" i="18"/>
  <c r="O919" i="18"/>
  <c r="P919" i="18"/>
  <c r="O920" i="18"/>
  <c r="V920" i="18" s="1"/>
  <c r="P920" i="18"/>
  <c r="O921" i="18"/>
  <c r="P921" i="18"/>
  <c r="O922" i="18"/>
  <c r="P922" i="18"/>
  <c r="W922" i="18" s="1"/>
  <c r="O923" i="18"/>
  <c r="P923" i="18"/>
  <c r="O924" i="18"/>
  <c r="V924" i="18" s="1"/>
  <c r="P924" i="18"/>
  <c r="W924" i="18" s="1"/>
  <c r="O925" i="18"/>
  <c r="V925" i="18" s="1"/>
  <c r="P925" i="18"/>
  <c r="W925" i="18" s="1"/>
  <c r="O926" i="18"/>
  <c r="P926" i="18"/>
  <c r="O927" i="18"/>
  <c r="P927" i="18"/>
  <c r="O928" i="18"/>
  <c r="V928" i="18" s="1"/>
  <c r="P928" i="18"/>
  <c r="O929" i="18"/>
  <c r="P929" i="18"/>
  <c r="O930" i="18"/>
  <c r="P930" i="18"/>
  <c r="W930" i="18" s="1"/>
  <c r="O931" i="18"/>
  <c r="P931" i="18"/>
  <c r="O932" i="18"/>
  <c r="V932" i="18" s="1"/>
  <c r="P932" i="18"/>
  <c r="W932" i="18" s="1"/>
  <c r="O933" i="18"/>
  <c r="V933" i="18" s="1"/>
  <c r="P933" i="18"/>
  <c r="W933" i="18" s="1"/>
  <c r="O934" i="18"/>
  <c r="P934" i="18"/>
  <c r="O935" i="18"/>
  <c r="P935" i="18"/>
  <c r="O936" i="18"/>
  <c r="V936" i="18" s="1"/>
  <c r="P936" i="18"/>
  <c r="O937" i="18"/>
  <c r="P937" i="18"/>
  <c r="O938" i="18"/>
  <c r="P938" i="18"/>
  <c r="W938" i="18" s="1"/>
  <c r="O939" i="18"/>
  <c r="P939" i="18"/>
  <c r="O940" i="18"/>
  <c r="V940" i="18" s="1"/>
  <c r="P940" i="18"/>
  <c r="W940" i="18" s="1"/>
  <c r="O941" i="18"/>
  <c r="V941" i="18" s="1"/>
  <c r="P941" i="18"/>
  <c r="W941" i="18" s="1"/>
  <c r="O942" i="18"/>
  <c r="P942" i="18"/>
  <c r="O943" i="18"/>
  <c r="P943" i="18"/>
  <c r="O944" i="18"/>
  <c r="V944" i="18" s="1"/>
  <c r="P944" i="18"/>
  <c r="O945" i="18"/>
  <c r="P945" i="18"/>
  <c r="O946" i="18"/>
  <c r="P946" i="18"/>
  <c r="W946" i="18" s="1"/>
  <c r="O947" i="18"/>
  <c r="P947" i="18"/>
  <c r="O948" i="18"/>
  <c r="V948" i="18" s="1"/>
  <c r="P948" i="18"/>
  <c r="W948" i="18" s="1"/>
  <c r="O949" i="18"/>
  <c r="V949" i="18" s="1"/>
  <c r="P949" i="18"/>
  <c r="W949" i="18" s="1"/>
  <c r="O950" i="18"/>
  <c r="P950" i="18"/>
  <c r="O951" i="18"/>
  <c r="P951" i="18"/>
  <c r="O952" i="18"/>
  <c r="V952" i="18" s="1"/>
  <c r="P952" i="18"/>
  <c r="O953" i="18"/>
  <c r="P953" i="18"/>
  <c r="O954" i="18"/>
  <c r="P954" i="18"/>
  <c r="W954" i="18" s="1"/>
  <c r="O955" i="18"/>
  <c r="P955" i="18"/>
  <c r="O956" i="18"/>
  <c r="V956" i="18" s="1"/>
  <c r="P956" i="18"/>
  <c r="W956" i="18" s="1"/>
  <c r="O957" i="18"/>
  <c r="V957" i="18" s="1"/>
  <c r="P957" i="18"/>
  <c r="W957" i="18" s="1"/>
  <c r="O958" i="18"/>
  <c r="P958" i="18"/>
  <c r="O959" i="18"/>
  <c r="P959" i="18"/>
  <c r="O960" i="18"/>
  <c r="V960" i="18" s="1"/>
  <c r="P960" i="18"/>
  <c r="O961" i="18"/>
  <c r="P961" i="18"/>
  <c r="O962" i="18"/>
  <c r="P962" i="18"/>
  <c r="W962" i="18" s="1"/>
  <c r="O963" i="18"/>
  <c r="P963" i="18"/>
  <c r="O964" i="18"/>
  <c r="V964" i="18" s="1"/>
  <c r="P964" i="18"/>
  <c r="W964" i="18" s="1"/>
  <c r="O965" i="18"/>
  <c r="V965" i="18" s="1"/>
  <c r="P965" i="18"/>
  <c r="W965" i="18" s="1"/>
  <c r="O966" i="18"/>
  <c r="P966" i="18"/>
  <c r="O967" i="18"/>
  <c r="P967" i="18"/>
  <c r="O968" i="18"/>
  <c r="V968" i="18" s="1"/>
  <c r="P968" i="18"/>
  <c r="O969" i="18"/>
  <c r="P969" i="18"/>
  <c r="O970" i="18"/>
  <c r="P970" i="18"/>
  <c r="W970" i="18" s="1"/>
  <c r="O971" i="18"/>
  <c r="P971" i="18"/>
  <c r="O972" i="18"/>
  <c r="V972" i="18" s="1"/>
  <c r="P972" i="18"/>
  <c r="W972" i="18" s="1"/>
  <c r="O973" i="18"/>
  <c r="V973" i="18" s="1"/>
  <c r="P973" i="18"/>
  <c r="W973" i="18" s="1"/>
  <c r="O974" i="18"/>
  <c r="P974" i="18"/>
  <c r="O975" i="18"/>
  <c r="P975" i="18"/>
  <c r="O976" i="18"/>
  <c r="V976" i="18" s="1"/>
  <c r="P976" i="18"/>
  <c r="O977" i="18"/>
  <c r="P977" i="18"/>
  <c r="O978" i="18"/>
  <c r="P978" i="18"/>
  <c r="W978" i="18" s="1"/>
  <c r="O979" i="18"/>
  <c r="P979" i="18"/>
  <c r="O980" i="18"/>
  <c r="V980" i="18" s="1"/>
  <c r="P980" i="18"/>
  <c r="W980" i="18" s="1"/>
  <c r="O981" i="18"/>
  <c r="V981" i="18" s="1"/>
  <c r="P981" i="18"/>
  <c r="W981" i="18" s="1"/>
  <c r="O982" i="18"/>
  <c r="P982" i="18"/>
  <c r="O983" i="18"/>
  <c r="P983" i="18"/>
  <c r="O984" i="18"/>
  <c r="V984" i="18" s="1"/>
  <c r="P984" i="18"/>
  <c r="O985" i="18"/>
  <c r="P985" i="18"/>
  <c r="O986" i="18"/>
  <c r="P986" i="18"/>
  <c r="W986" i="18" s="1"/>
  <c r="O987" i="18"/>
  <c r="P987" i="18"/>
  <c r="O988" i="18"/>
  <c r="V988" i="18" s="1"/>
  <c r="P988" i="18"/>
  <c r="W988" i="18" s="1"/>
  <c r="O989" i="18"/>
  <c r="V989" i="18" s="1"/>
  <c r="P989" i="18"/>
  <c r="W989" i="18" s="1"/>
  <c r="O990" i="18"/>
  <c r="P990" i="18"/>
  <c r="O991" i="18"/>
  <c r="P991" i="18"/>
  <c r="O992" i="18"/>
  <c r="V992" i="18" s="1"/>
  <c r="P992" i="18"/>
  <c r="O993" i="18"/>
  <c r="P993" i="18"/>
  <c r="O994" i="18"/>
  <c r="P994" i="18"/>
  <c r="W994" i="18" s="1"/>
  <c r="O995" i="18"/>
  <c r="P995" i="18"/>
  <c r="O996" i="18"/>
  <c r="V996" i="18" s="1"/>
  <c r="P996" i="18"/>
  <c r="W996" i="18" s="1"/>
  <c r="O997" i="18"/>
  <c r="V997" i="18" s="1"/>
  <c r="P997" i="18"/>
  <c r="W997" i="18" s="1"/>
  <c r="O998" i="18"/>
  <c r="P998" i="18"/>
  <c r="O999" i="18"/>
  <c r="P999" i="18"/>
  <c r="O1000" i="18"/>
  <c r="V1000" i="18" s="1"/>
  <c r="P1000" i="18"/>
  <c r="O1001" i="18"/>
  <c r="P1001" i="18"/>
  <c r="O1002" i="18"/>
  <c r="P1002" i="18"/>
  <c r="W1002" i="18" s="1"/>
  <c r="O1003" i="18"/>
  <c r="P1003" i="18"/>
  <c r="O1004" i="18"/>
  <c r="V1004" i="18" s="1"/>
  <c r="P1004" i="18"/>
  <c r="W1004" i="18" s="1"/>
  <c r="O1005" i="18"/>
  <c r="V1005" i="18" s="1"/>
  <c r="P1005" i="18"/>
  <c r="W1005" i="18" s="1"/>
  <c r="O1006" i="18"/>
  <c r="P1006" i="18"/>
  <c r="O1007" i="18"/>
  <c r="P1007" i="18"/>
  <c r="O1008" i="18"/>
  <c r="V1008" i="18" s="1"/>
  <c r="P1008" i="18"/>
  <c r="O1009" i="18"/>
  <c r="P1009" i="18"/>
  <c r="O1010" i="18"/>
  <c r="P1010" i="18"/>
  <c r="W1010" i="18" s="1"/>
  <c r="O1011" i="18"/>
  <c r="P1011" i="18"/>
  <c r="O1012" i="18"/>
  <c r="V1012" i="18" s="1"/>
  <c r="P1012" i="18"/>
  <c r="W1012" i="18" s="1"/>
  <c r="O1013" i="18"/>
  <c r="V1013" i="18" s="1"/>
  <c r="P1013" i="18"/>
  <c r="W1013" i="18" s="1"/>
  <c r="O1014" i="18"/>
  <c r="P1014" i="18"/>
  <c r="O1015" i="18"/>
  <c r="P1015" i="18"/>
  <c r="O1016" i="18"/>
  <c r="V1016" i="18" s="1"/>
  <c r="P1016" i="18"/>
  <c r="O1017" i="18"/>
  <c r="P1017" i="18"/>
  <c r="O1018" i="18"/>
  <c r="P1018" i="18"/>
  <c r="W1018" i="18" s="1"/>
  <c r="O1019" i="18"/>
  <c r="P1019" i="18"/>
  <c r="O1020" i="18"/>
  <c r="V1020" i="18" s="1"/>
  <c r="P1020" i="18"/>
  <c r="W1020" i="18" s="1"/>
  <c r="O1021" i="18"/>
  <c r="V1021" i="18" s="1"/>
  <c r="P1021" i="18"/>
  <c r="W1021" i="18" s="1"/>
  <c r="O1022" i="18"/>
  <c r="P1022" i="18"/>
  <c r="O1023" i="18"/>
  <c r="P1023" i="18"/>
  <c r="O1024" i="18"/>
  <c r="V1024" i="18" s="1"/>
  <c r="P1024" i="18"/>
  <c r="O1025" i="18"/>
  <c r="P1025" i="18"/>
  <c r="O1026" i="18"/>
  <c r="P1026" i="18"/>
  <c r="W1026" i="18" s="1"/>
  <c r="O1027" i="18"/>
  <c r="P1027" i="18"/>
  <c r="O1028" i="18"/>
  <c r="V1028" i="18" s="1"/>
  <c r="P1028" i="18"/>
  <c r="W1028" i="18" s="1"/>
  <c r="O1029" i="18"/>
  <c r="V1029" i="18" s="1"/>
  <c r="P1029" i="18"/>
  <c r="W1029" i="18" s="1"/>
  <c r="O1030" i="18"/>
  <c r="P1030" i="18"/>
  <c r="O1031" i="18"/>
  <c r="P1031" i="18"/>
  <c r="O1032" i="18"/>
  <c r="V1032" i="18" s="1"/>
  <c r="P1032" i="18"/>
  <c r="O1033" i="18"/>
  <c r="P1033" i="18"/>
  <c r="O1034" i="18"/>
  <c r="P1034" i="18"/>
  <c r="W1034" i="18" s="1"/>
  <c r="O1035" i="18"/>
  <c r="P1035" i="18"/>
  <c r="O1036" i="18"/>
  <c r="V1036" i="18" s="1"/>
  <c r="P1036" i="18"/>
  <c r="W1036" i="18" s="1"/>
  <c r="O1037" i="18"/>
  <c r="V1037" i="18" s="1"/>
  <c r="P1037" i="18"/>
  <c r="W1037" i="18" s="1"/>
  <c r="O1038" i="18"/>
  <c r="P1038" i="18"/>
  <c r="O1039" i="18"/>
  <c r="P1039" i="18"/>
  <c r="O1040" i="18"/>
  <c r="V1040" i="18" s="1"/>
  <c r="P1040" i="18"/>
  <c r="O1041" i="18"/>
  <c r="P1041" i="18"/>
  <c r="O1042" i="18"/>
  <c r="P1042" i="18"/>
  <c r="W1042" i="18" s="1"/>
  <c r="O1043" i="18"/>
  <c r="P1043" i="18"/>
  <c r="O1044" i="18"/>
  <c r="V1044" i="18" s="1"/>
  <c r="P1044" i="18"/>
  <c r="W1044" i="18" s="1"/>
  <c r="O1045" i="18"/>
  <c r="V1045" i="18" s="1"/>
  <c r="P1045" i="18"/>
  <c r="W1045" i="18" s="1"/>
  <c r="O1046" i="18"/>
  <c r="P1046" i="18"/>
  <c r="O1047" i="18"/>
  <c r="P1047" i="18"/>
  <c r="O1048" i="18"/>
  <c r="V1048" i="18" s="1"/>
  <c r="P1048" i="18"/>
  <c r="O1049" i="18"/>
  <c r="P1049" i="18"/>
  <c r="O1050" i="18"/>
  <c r="P1050" i="18"/>
  <c r="W1050" i="18" s="1"/>
  <c r="O1051" i="18"/>
  <c r="P1051" i="18"/>
  <c r="O1052" i="18"/>
  <c r="V1052" i="18" s="1"/>
  <c r="P1052" i="18"/>
  <c r="W1052" i="18" s="1"/>
  <c r="O1053" i="18"/>
  <c r="V1053" i="18" s="1"/>
  <c r="P1053" i="18"/>
  <c r="W1053" i="18" s="1"/>
  <c r="O1054" i="18"/>
  <c r="P1054" i="18"/>
  <c r="O1055" i="18"/>
  <c r="P1055" i="18"/>
  <c r="O1056" i="18"/>
  <c r="V1056" i="18" s="1"/>
  <c r="P1056" i="18"/>
  <c r="O1057" i="18"/>
  <c r="P1057" i="18"/>
  <c r="O1058" i="18"/>
  <c r="P1058" i="18"/>
  <c r="W1058" i="18" s="1"/>
  <c r="O1059" i="18"/>
  <c r="P1059" i="18"/>
  <c r="O1060" i="18"/>
  <c r="V1060" i="18" s="1"/>
  <c r="P1060" i="18"/>
  <c r="W1060" i="18" s="1"/>
  <c r="O1061" i="18"/>
  <c r="V1061" i="18" s="1"/>
  <c r="P1061" i="18"/>
  <c r="W1061" i="18" s="1"/>
  <c r="O1062" i="18"/>
  <c r="P1062" i="18"/>
  <c r="O1063" i="18"/>
  <c r="P1063" i="18"/>
  <c r="O1064" i="18"/>
  <c r="V1064" i="18" s="1"/>
  <c r="P1064" i="18"/>
  <c r="O1065" i="18"/>
  <c r="P1065" i="18"/>
  <c r="O1066" i="18"/>
  <c r="P1066" i="18"/>
  <c r="W1066" i="18" s="1"/>
  <c r="O1067" i="18"/>
  <c r="P1067" i="18"/>
  <c r="O1068" i="18"/>
  <c r="V1068" i="18" s="1"/>
  <c r="P1068" i="18"/>
  <c r="W1068" i="18" s="1"/>
  <c r="O1069" i="18"/>
  <c r="V1069" i="18" s="1"/>
  <c r="P1069" i="18"/>
  <c r="W1069" i="18" s="1"/>
  <c r="O1070" i="18"/>
  <c r="P1070" i="18"/>
  <c r="O1071" i="18"/>
  <c r="P1071" i="18"/>
  <c r="O1072" i="18"/>
  <c r="V1072" i="18" s="1"/>
  <c r="P1072" i="18"/>
  <c r="O1073" i="18"/>
  <c r="P1073" i="18"/>
  <c r="O1074" i="18"/>
  <c r="P1074" i="18"/>
  <c r="W1074" i="18" s="1"/>
  <c r="O1075" i="18"/>
  <c r="P1075" i="18"/>
  <c r="O1076" i="18"/>
  <c r="V1076" i="18" s="1"/>
  <c r="P1076" i="18"/>
  <c r="W1076" i="18" s="1"/>
  <c r="O1077" i="18"/>
  <c r="V1077" i="18" s="1"/>
  <c r="P1077" i="18"/>
  <c r="W1077" i="18" s="1"/>
  <c r="O1078" i="18"/>
  <c r="P1078" i="18"/>
  <c r="O1079" i="18"/>
  <c r="P1079" i="18"/>
  <c r="O1080" i="18"/>
  <c r="V1080" i="18" s="1"/>
  <c r="P1080" i="18"/>
  <c r="O1081" i="18"/>
  <c r="P1081" i="18"/>
  <c r="O1082" i="18"/>
  <c r="P1082" i="18"/>
  <c r="W1082" i="18" s="1"/>
  <c r="O1083" i="18"/>
  <c r="P1083" i="18"/>
  <c r="O1084" i="18"/>
  <c r="V1084" i="18" s="1"/>
  <c r="P1084" i="18"/>
  <c r="W1084" i="18" s="1"/>
  <c r="O1085" i="18"/>
  <c r="V1085" i="18" s="1"/>
  <c r="P1085" i="18"/>
  <c r="W1085" i="18" s="1"/>
  <c r="O1086" i="18"/>
  <c r="P1086" i="18"/>
  <c r="O1087" i="18"/>
  <c r="P1087" i="18"/>
  <c r="O1088" i="18"/>
  <c r="V1088" i="18" s="1"/>
  <c r="P1088" i="18"/>
  <c r="O1089" i="18"/>
  <c r="P1089" i="18"/>
  <c r="O1090" i="18"/>
  <c r="P1090" i="18"/>
  <c r="W1090" i="18" s="1"/>
  <c r="O1091" i="18"/>
  <c r="P1091" i="18"/>
  <c r="O1092" i="18"/>
  <c r="V1092" i="18" s="1"/>
  <c r="P1092" i="18"/>
  <c r="W1092" i="18" s="1"/>
  <c r="O1093" i="18"/>
  <c r="V1093" i="18" s="1"/>
  <c r="P1093" i="18"/>
  <c r="W1093" i="18" s="1"/>
  <c r="O1094" i="18"/>
  <c r="P1094" i="18"/>
  <c r="O1095" i="18"/>
  <c r="P1095" i="18"/>
  <c r="O1096" i="18"/>
  <c r="V1096" i="18" s="1"/>
  <c r="P1096" i="18"/>
  <c r="O1097" i="18"/>
  <c r="P1097" i="18"/>
  <c r="O1098" i="18"/>
  <c r="P1098" i="18"/>
  <c r="W1098" i="18" s="1"/>
  <c r="O1099" i="18"/>
  <c r="P1099" i="18"/>
  <c r="O1100" i="18"/>
  <c r="V1100" i="18" s="1"/>
  <c r="P1100" i="18"/>
  <c r="W1100" i="18" s="1"/>
  <c r="O1101" i="18"/>
  <c r="V1101" i="18" s="1"/>
  <c r="P1101" i="18"/>
  <c r="W1101" i="18" s="1"/>
  <c r="O1102" i="18"/>
  <c r="P1102" i="18"/>
  <c r="O1103" i="18"/>
  <c r="P1103" i="18"/>
  <c r="O1104" i="18"/>
  <c r="V1104" i="18" s="1"/>
  <c r="P1104" i="18"/>
  <c r="O1105" i="18"/>
  <c r="P1105" i="18"/>
  <c r="O1106" i="18"/>
  <c r="P1106" i="18"/>
  <c r="W1106" i="18" s="1"/>
  <c r="O1107" i="18"/>
  <c r="P1107" i="18"/>
  <c r="O1108" i="18"/>
  <c r="V1108" i="18" s="1"/>
  <c r="P1108" i="18"/>
  <c r="W1108" i="18" s="1"/>
  <c r="O1109" i="18"/>
  <c r="V1109" i="18" s="1"/>
  <c r="P1109" i="18"/>
  <c r="W1109" i="18" s="1"/>
  <c r="O1110" i="18"/>
  <c r="P1110" i="18"/>
  <c r="O1111" i="18"/>
  <c r="P1111" i="18"/>
  <c r="O1112" i="18"/>
  <c r="V1112" i="18" s="1"/>
  <c r="P1112" i="18"/>
  <c r="O1113" i="18"/>
  <c r="P1113" i="18"/>
  <c r="O1114" i="18"/>
  <c r="P1114" i="18"/>
  <c r="W1114" i="18" s="1"/>
  <c r="O1115" i="18"/>
  <c r="P1115" i="18"/>
  <c r="O1116" i="18"/>
  <c r="V1116" i="18" s="1"/>
  <c r="P1116" i="18"/>
  <c r="W1116" i="18" s="1"/>
  <c r="O1117" i="18"/>
  <c r="V1117" i="18" s="1"/>
  <c r="P1117" i="18"/>
  <c r="W1117" i="18" s="1"/>
  <c r="O1118" i="18"/>
  <c r="P1118" i="18"/>
  <c r="O1119" i="18"/>
  <c r="P1119" i="18"/>
  <c r="O1120" i="18"/>
  <c r="V1120" i="18" s="1"/>
  <c r="P1120" i="18"/>
  <c r="O1121" i="18"/>
  <c r="P1121" i="18"/>
  <c r="O1122" i="18"/>
  <c r="P1122" i="18"/>
  <c r="W1122" i="18" s="1"/>
  <c r="O1123" i="18"/>
  <c r="P1123" i="18"/>
  <c r="O1124" i="18"/>
  <c r="V1124" i="18" s="1"/>
  <c r="P1124" i="18"/>
  <c r="W1124" i="18" s="1"/>
  <c r="O1125" i="18"/>
  <c r="V1125" i="18" s="1"/>
  <c r="P1125" i="18"/>
  <c r="W1125" i="18" s="1"/>
  <c r="O1126" i="18"/>
  <c r="P1126" i="18"/>
  <c r="O1127" i="18"/>
  <c r="P1127" i="18"/>
  <c r="O1128" i="18"/>
  <c r="V1128" i="18" s="1"/>
  <c r="P1128" i="18"/>
  <c r="O1129" i="18"/>
  <c r="P1129" i="18"/>
  <c r="O1130" i="18"/>
  <c r="P1130" i="18"/>
  <c r="W1130" i="18" s="1"/>
  <c r="O1131" i="18"/>
  <c r="P1131" i="18"/>
  <c r="O1132" i="18"/>
  <c r="V1132" i="18" s="1"/>
  <c r="P1132" i="18"/>
  <c r="W1132" i="18" s="1"/>
  <c r="O1133" i="18"/>
  <c r="V1133" i="18" s="1"/>
  <c r="P1133" i="18"/>
  <c r="W1133" i="18" s="1"/>
  <c r="O1134" i="18"/>
  <c r="P1134" i="18"/>
  <c r="O1135" i="18"/>
  <c r="P1135" i="18"/>
  <c r="O1136" i="18"/>
  <c r="V1136" i="18" s="1"/>
  <c r="P1136" i="18"/>
  <c r="O1137" i="18"/>
  <c r="P1137" i="18"/>
  <c r="O1138" i="18"/>
  <c r="P1138" i="18"/>
  <c r="W1138" i="18" s="1"/>
  <c r="O1139" i="18"/>
  <c r="P1139" i="18"/>
  <c r="O1140" i="18"/>
  <c r="V1140" i="18" s="1"/>
  <c r="P1140" i="18"/>
  <c r="W1140" i="18" s="1"/>
  <c r="O1141" i="18"/>
  <c r="V1141" i="18" s="1"/>
  <c r="P1141" i="18"/>
  <c r="W1141" i="18" s="1"/>
  <c r="O1142" i="18"/>
  <c r="P1142" i="18"/>
  <c r="O1143" i="18"/>
  <c r="P1143" i="18"/>
  <c r="O1144" i="18"/>
  <c r="V1144" i="18" s="1"/>
  <c r="P1144" i="18"/>
  <c r="O1145" i="18"/>
  <c r="P1145" i="18"/>
  <c r="O1146" i="18"/>
  <c r="P1146" i="18"/>
  <c r="W1146" i="18" s="1"/>
  <c r="O1147" i="18"/>
  <c r="P1147" i="18"/>
  <c r="O1148" i="18"/>
  <c r="V1148" i="18" s="1"/>
  <c r="P1148" i="18"/>
  <c r="W1148" i="18" s="1"/>
  <c r="O1149" i="18"/>
  <c r="V1149" i="18" s="1"/>
  <c r="P1149" i="18"/>
  <c r="W1149" i="18" s="1"/>
  <c r="O1150" i="18"/>
  <c r="P1150" i="18"/>
  <c r="O1151" i="18"/>
  <c r="P1151" i="18"/>
  <c r="O1152" i="18"/>
  <c r="V1152" i="18" s="1"/>
  <c r="P1152" i="18"/>
  <c r="O1153" i="18"/>
  <c r="P1153" i="18"/>
  <c r="O1154" i="18"/>
  <c r="P1154" i="18"/>
  <c r="W1154" i="18" s="1"/>
  <c r="O1155" i="18"/>
  <c r="P1155" i="18"/>
  <c r="O1156" i="18"/>
  <c r="V1156" i="18" s="1"/>
  <c r="P1156" i="18"/>
  <c r="W1156" i="18" s="1"/>
  <c r="O1157" i="18"/>
  <c r="V1157" i="18" s="1"/>
  <c r="P1157" i="18"/>
  <c r="W1157" i="18" s="1"/>
  <c r="O1158" i="18"/>
  <c r="P1158" i="18"/>
  <c r="O1159" i="18"/>
  <c r="P1159" i="18"/>
  <c r="O1160" i="18"/>
  <c r="V1160" i="18" s="1"/>
  <c r="P1160" i="18"/>
  <c r="O1161" i="18"/>
  <c r="P1161" i="18"/>
  <c r="O1162" i="18"/>
  <c r="P1162" i="18"/>
  <c r="W1162" i="18" s="1"/>
  <c r="O1163" i="18"/>
  <c r="P1163" i="18"/>
  <c r="O1164" i="18"/>
  <c r="V1164" i="18" s="1"/>
  <c r="P1164" i="18"/>
  <c r="W1164" i="18" s="1"/>
  <c r="O1165" i="18"/>
  <c r="V1165" i="18" s="1"/>
  <c r="P1165" i="18"/>
  <c r="W1165" i="18" s="1"/>
  <c r="O1166" i="18"/>
  <c r="P1166" i="18"/>
  <c r="O1167" i="18"/>
  <c r="P1167" i="18"/>
  <c r="O1168" i="18"/>
  <c r="V1168" i="18" s="1"/>
  <c r="P1168" i="18"/>
  <c r="O1169" i="18"/>
  <c r="P1169" i="18"/>
  <c r="O1170" i="18"/>
  <c r="P1170" i="18"/>
  <c r="W1170" i="18" s="1"/>
  <c r="O1171" i="18"/>
  <c r="P1171" i="18"/>
  <c r="O1172" i="18"/>
  <c r="V1172" i="18" s="1"/>
  <c r="P1172" i="18"/>
  <c r="W1172" i="18" s="1"/>
  <c r="O1173" i="18"/>
  <c r="V1173" i="18" s="1"/>
  <c r="P1173" i="18"/>
  <c r="W1173" i="18" s="1"/>
  <c r="O1174" i="18"/>
  <c r="P1174" i="18"/>
  <c r="O1175" i="18"/>
  <c r="P1175" i="18"/>
  <c r="O1176" i="18"/>
  <c r="V1176" i="18" s="1"/>
  <c r="P1176" i="18"/>
  <c r="O1177" i="18"/>
  <c r="P1177" i="18"/>
  <c r="O1178" i="18"/>
  <c r="P1178" i="18"/>
  <c r="W1178" i="18" s="1"/>
  <c r="O1179" i="18"/>
  <c r="P1179" i="18"/>
  <c r="O1180" i="18"/>
  <c r="V1180" i="18" s="1"/>
  <c r="P1180" i="18"/>
  <c r="W1180" i="18" s="1"/>
  <c r="O1181" i="18"/>
  <c r="V1181" i="18" s="1"/>
  <c r="P1181" i="18"/>
  <c r="W1181" i="18" s="1"/>
  <c r="O1182" i="18"/>
  <c r="P1182" i="18"/>
  <c r="O1183" i="18"/>
  <c r="P1183" i="18"/>
  <c r="O1184" i="18"/>
  <c r="V1184" i="18" s="1"/>
  <c r="P1184" i="18"/>
  <c r="O1185" i="18"/>
  <c r="P1185" i="18"/>
  <c r="O1186" i="18"/>
  <c r="P1186" i="18"/>
  <c r="W1186" i="18" s="1"/>
  <c r="O1187" i="18"/>
  <c r="P1187" i="18"/>
  <c r="O1188" i="18"/>
  <c r="V1188" i="18" s="1"/>
  <c r="P1188" i="18"/>
  <c r="W1188" i="18" s="1"/>
  <c r="O1189" i="18"/>
  <c r="V1189" i="18" s="1"/>
  <c r="P1189" i="18"/>
  <c r="W1189" i="18" s="1"/>
  <c r="O1190" i="18"/>
  <c r="P1190" i="18"/>
  <c r="O1191" i="18"/>
  <c r="P1191" i="18"/>
  <c r="O1192" i="18"/>
  <c r="V1192" i="18" s="1"/>
  <c r="P1192" i="18"/>
  <c r="O1193" i="18"/>
  <c r="P1193" i="18"/>
  <c r="O1194" i="18"/>
  <c r="P1194" i="18"/>
  <c r="W1194" i="18" s="1"/>
  <c r="O1195" i="18"/>
  <c r="P1195" i="18"/>
  <c r="O1196" i="18"/>
  <c r="V1196" i="18" s="1"/>
  <c r="P1196" i="18"/>
  <c r="W1196" i="18" s="1"/>
  <c r="O1197" i="18"/>
  <c r="V1197" i="18" s="1"/>
  <c r="P1197" i="18"/>
  <c r="W1197" i="18" s="1"/>
  <c r="O1198" i="18"/>
  <c r="P1198" i="18"/>
  <c r="O1199" i="18"/>
  <c r="P1199" i="18"/>
  <c r="O1200" i="18"/>
  <c r="V1200" i="18" s="1"/>
  <c r="P1200" i="18"/>
  <c r="O1201" i="18"/>
  <c r="P1201" i="18"/>
  <c r="O1202" i="18"/>
  <c r="P1202" i="18"/>
  <c r="W1202" i="18" s="1"/>
  <c r="O1203" i="18"/>
  <c r="P1203" i="18"/>
  <c r="O1204" i="18"/>
  <c r="V1204" i="18" s="1"/>
  <c r="P1204" i="18"/>
  <c r="W1204" i="18" s="1"/>
  <c r="O1205" i="18"/>
  <c r="V1205" i="18" s="1"/>
  <c r="P1205" i="18"/>
  <c r="W1205" i="18" s="1"/>
  <c r="O1206" i="18"/>
  <c r="P1206" i="18"/>
  <c r="O1207" i="18"/>
  <c r="P1207" i="18"/>
  <c r="O1208" i="18"/>
  <c r="V1208" i="18" s="1"/>
  <c r="P1208" i="18"/>
  <c r="O1209" i="18"/>
  <c r="P1209" i="18"/>
  <c r="O1210" i="18"/>
  <c r="P1210" i="18"/>
  <c r="W1210" i="18" s="1"/>
  <c r="O1211" i="18"/>
  <c r="P1211" i="18"/>
  <c r="O1212" i="18"/>
  <c r="V1212" i="18" s="1"/>
  <c r="P1212" i="18"/>
  <c r="W1212" i="18" s="1"/>
  <c r="O1213" i="18"/>
  <c r="V1213" i="18" s="1"/>
  <c r="P1213" i="18"/>
  <c r="W1213" i="18" s="1"/>
  <c r="O1214" i="18"/>
  <c r="P1214" i="18"/>
  <c r="O1215" i="18"/>
  <c r="P1215" i="18"/>
  <c r="O1216" i="18"/>
  <c r="V1216" i="18" s="1"/>
  <c r="P1216" i="18"/>
  <c r="O1217" i="18"/>
  <c r="P1217" i="18"/>
  <c r="O1218" i="18"/>
  <c r="P1218" i="18"/>
  <c r="W1218" i="18" s="1"/>
  <c r="O1219" i="18"/>
  <c r="P1219" i="18"/>
  <c r="O1220" i="18"/>
  <c r="V1220" i="18" s="1"/>
  <c r="P1220" i="18"/>
  <c r="W1220" i="18" s="1"/>
  <c r="O1221" i="18"/>
  <c r="V1221" i="18" s="1"/>
  <c r="P1221" i="18"/>
  <c r="W1221" i="18" s="1"/>
  <c r="O1222" i="18"/>
  <c r="P1222" i="18"/>
  <c r="O1223" i="18"/>
  <c r="P1223" i="18"/>
  <c r="O1224" i="18"/>
  <c r="V1224" i="18" s="1"/>
  <c r="P1224" i="18"/>
  <c r="O1225" i="18"/>
  <c r="P1225" i="18"/>
  <c r="O1226" i="18"/>
  <c r="P1226" i="18"/>
  <c r="W1226" i="18" s="1"/>
  <c r="O1227" i="18"/>
  <c r="P1227" i="18"/>
  <c r="O1228" i="18"/>
  <c r="V1228" i="18" s="1"/>
  <c r="P1228" i="18"/>
  <c r="W1228" i="18" s="1"/>
  <c r="O1229" i="18"/>
  <c r="V1229" i="18" s="1"/>
  <c r="P1229" i="18"/>
  <c r="W1229" i="18" s="1"/>
  <c r="O1230" i="18"/>
  <c r="P1230" i="18"/>
  <c r="O1231" i="18"/>
  <c r="P1231" i="18"/>
  <c r="O1232" i="18"/>
  <c r="V1232" i="18" s="1"/>
  <c r="P1232" i="18"/>
  <c r="O1233" i="18"/>
  <c r="P1233" i="18"/>
  <c r="O1234" i="18"/>
  <c r="P1234" i="18"/>
  <c r="W1234" i="18" s="1"/>
  <c r="O1235" i="18"/>
  <c r="P1235" i="18"/>
  <c r="O1236" i="18"/>
  <c r="V1236" i="18" s="1"/>
  <c r="P1236" i="18"/>
  <c r="W1236" i="18" s="1"/>
  <c r="O1237" i="18"/>
  <c r="V1237" i="18" s="1"/>
  <c r="P1237" i="18"/>
  <c r="W1237" i="18" s="1"/>
  <c r="O1238" i="18"/>
  <c r="P1238" i="18"/>
  <c r="O1239" i="18"/>
  <c r="P1239" i="18"/>
  <c r="O1240" i="18"/>
  <c r="V1240" i="18" s="1"/>
  <c r="P1240" i="18"/>
  <c r="O1241" i="18"/>
  <c r="P1241" i="18"/>
  <c r="O1242" i="18"/>
  <c r="P1242" i="18"/>
  <c r="W1242" i="18" s="1"/>
  <c r="O1243" i="18"/>
  <c r="P1243" i="18"/>
  <c r="O1244" i="18"/>
  <c r="V1244" i="18" s="1"/>
  <c r="P1244" i="18"/>
  <c r="W1244" i="18" s="1"/>
  <c r="O1245" i="18"/>
  <c r="V1245" i="18" s="1"/>
  <c r="P1245" i="18"/>
  <c r="W1245" i="18" s="1"/>
  <c r="O1246" i="18"/>
  <c r="P1246" i="18"/>
  <c r="O1247" i="18"/>
  <c r="P1247" i="18"/>
  <c r="O1248" i="18"/>
  <c r="V1248" i="18" s="1"/>
  <c r="P1248" i="18"/>
  <c r="O1249" i="18"/>
  <c r="P1249" i="18"/>
  <c r="O1250" i="18"/>
  <c r="P1250" i="18"/>
  <c r="W1250" i="18" s="1"/>
  <c r="O1251" i="18"/>
  <c r="P1251" i="18"/>
  <c r="O1252" i="18"/>
  <c r="V1252" i="18" s="1"/>
  <c r="P1252" i="18"/>
  <c r="W1252" i="18" s="1"/>
  <c r="O1253" i="18"/>
  <c r="V1253" i="18" s="1"/>
  <c r="P1253" i="18"/>
  <c r="W1253" i="18" s="1"/>
  <c r="O1254" i="18"/>
  <c r="P1254" i="18"/>
  <c r="O1255" i="18"/>
  <c r="P1255" i="18"/>
  <c r="O1256" i="18"/>
  <c r="V1256" i="18" s="1"/>
  <c r="P1256" i="18"/>
  <c r="O1257" i="18"/>
  <c r="P1257" i="18"/>
  <c r="O1258" i="18"/>
  <c r="P1258" i="18"/>
  <c r="W1258" i="18" s="1"/>
  <c r="O1259" i="18"/>
  <c r="P1259" i="18"/>
  <c r="O1260" i="18"/>
  <c r="V1260" i="18" s="1"/>
  <c r="P1260" i="18"/>
  <c r="W1260" i="18" s="1"/>
  <c r="O1261" i="18"/>
  <c r="V1261" i="18" s="1"/>
  <c r="P1261" i="18"/>
  <c r="W1261" i="18" s="1"/>
  <c r="O1262" i="18"/>
  <c r="P1262" i="18"/>
  <c r="O1263" i="18"/>
  <c r="P1263" i="18"/>
  <c r="O1264" i="18"/>
  <c r="V1264" i="18" s="1"/>
  <c r="P1264" i="18"/>
  <c r="O1265" i="18"/>
  <c r="P1265" i="18"/>
  <c r="O1266" i="18"/>
  <c r="P1266" i="18"/>
  <c r="W1266" i="18" s="1"/>
  <c r="O1267" i="18"/>
  <c r="P1267" i="18"/>
  <c r="O1268" i="18"/>
  <c r="V1268" i="18" s="1"/>
  <c r="P1268" i="18"/>
  <c r="W1268" i="18" s="1"/>
  <c r="O1269" i="18"/>
  <c r="V1269" i="18" s="1"/>
  <c r="P1269" i="18"/>
  <c r="W1269" i="18" s="1"/>
  <c r="O1270" i="18"/>
  <c r="P1270" i="18"/>
  <c r="O1271" i="18"/>
  <c r="P1271" i="18"/>
  <c r="O1272" i="18"/>
  <c r="V1272" i="18" s="1"/>
  <c r="P1272" i="18"/>
  <c r="O1273" i="18"/>
  <c r="P1273" i="18"/>
  <c r="O1274" i="18"/>
  <c r="P1274" i="18"/>
  <c r="W1274" i="18" s="1"/>
  <c r="O1275" i="18"/>
  <c r="P1275" i="18"/>
  <c r="O1276" i="18"/>
  <c r="V1276" i="18" s="1"/>
  <c r="P1276" i="18"/>
  <c r="W1276" i="18" s="1"/>
  <c r="O1277" i="18"/>
  <c r="V1277" i="18" s="1"/>
  <c r="P1277" i="18"/>
  <c r="W1277" i="18" s="1"/>
  <c r="O1278" i="18"/>
  <c r="P1278" i="18"/>
  <c r="O1279" i="18"/>
  <c r="P1279" i="18"/>
  <c r="O1280" i="18"/>
  <c r="V1280" i="18" s="1"/>
  <c r="P1280" i="18"/>
  <c r="O1281" i="18"/>
  <c r="P1281" i="18"/>
  <c r="O1282" i="18"/>
  <c r="P1282" i="18"/>
  <c r="W1282" i="18" s="1"/>
  <c r="O1283" i="18"/>
  <c r="P1283" i="18"/>
  <c r="O1284" i="18"/>
  <c r="V1284" i="18" s="1"/>
  <c r="P1284" i="18"/>
  <c r="W1284" i="18" s="1"/>
  <c r="O1285" i="18"/>
  <c r="V1285" i="18" s="1"/>
  <c r="P1285" i="18"/>
  <c r="W1285" i="18" s="1"/>
  <c r="O1286" i="18"/>
  <c r="P1286" i="18"/>
  <c r="O1287" i="18"/>
  <c r="P1287" i="18"/>
  <c r="O1288" i="18"/>
  <c r="V1288" i="18" s="1"/>
  <c r="P1288" i="18"/>
  <c r="O1289" i="18"/>
  <c r="P1289" i="18"/>
  <c r="O1290" i="18"/>
  <c r="P1290" i="18"/>
  <c r="W1290" i="18" s="1"/>
  <c r="O1291" i="18"/>
  <c r="P1291" i="18"/>
  <c r="O1292" i="18"/>
  <c r="V1292" i="18" s="1"/>
  <c r="P1292" i="18"/>
  <c r="W1292" i="18" s="1"/>
  <c r="O1293" i="18"/>
  <c r="V1293" i="18" s="1"/>
  <c r="P1293" i="18"/>
  <c r="W1293" i="18" s="1"/>
  <c r="O1294" i="18"/>
  <c r="P1294" i="18"/>
  <c r="O1295" i="18"/>
  <c r="P1295" i="18"/>
  <c r="O1296" i="18"/>
  <c r="V1296" i="18" s="1"/>
  <c r="P1296" i="18"/>
  <c r="O1297" i="18"/>
  <c r="P1297" i="18"/>
  <c r="O1298" i="18"/>
  <c r="P1298" i="18"/>
  <c r="W1298" i="18" s="1"/>
  <c r="O1299" i="18"/>
  <c r="P1299" i="18"/>
  <c r="O1300" i="18"/>
  <c r="V1300" i="18" s="1"/>
  <c r="P1300" i="18"/>
  <c r="W1300" i="18" s="1"/>
  <c r="O1301" i="18"/>
  <c r="V1301" i="18" s="1"/>
  <c r="P1301" i="18"/>
  <c r="W1301" i="18" s="1"/>
  <c r="O1302" i="18"/>
  <c r="P1302" i="18"/>
  <c r="O1303" i="18"/>
  <c r="P1303" i="18"/>
  <c r="O1304" i="18"/>
  <c r="V1304" i="18" s="1"/>
  <c r="P1304" i="18"/>
  <c r="O1305" i="18"/>
  <c r="P1305" i="18"/>
  <c r="O1306" i="18"/>
  <c r="P1306" i="18"/>
  <c r="W1306" i="18" s="1"/>
  <c r="O1307" i="18"/>
  <c r="P1307" i="18"/>
  <c r="O1308" i="18"/>
  <c r="V1308" i="18" s="1"/>
  <c r="P1308" i="18"/>
  <c r="W1308" i="18" s="1"/>
  <c r="O1309" i="18"/>
  <c r="V1309" i="18" s="1"/>
  <c r="P1309" i="18"/>
  <c r="W1309" i="18" s="1"/>
  <c r="O1310" i="18"/>
  <c r="P1310" i="18"/>
  <c r="O1311" i="18"/>
  <c r="P1311" i="18"/>
  <c r="O1312" i="18"/>
  <c r="V1312" i="18" s="1"/>
  <c r="P1312" i="18"/>
  <c r="O1313" i="18"/>
  <c r="P1313" i="18"/>
  <c r="O1314" i="18"/>
  <c r="P1314" i="18"/>
  <c r="W1314" i="18" s="1"/>
  <c r="O1315" i="18"/>
  <c r="P1315" i="18"/>
  <c r="O1316" i="18"/>
  <c r="V1316" i="18" s="1"/>
  <c r="P1316" i="18"/>
  <c r="W1316" i="18" s="1"/>
  <c r="O1317" i="18"/>
  <c r="V1317" i="18" s="1"/>
  <c r="P1317" i="18"/>
  <c r="W1317" i="18" s="1"/>
  <c r="O1318" i="18"/>
  <c r="P1318" i="18"/>
  <c r="O1319" i="18"/>
  <c r="P1319" i="18"/>
  <c r="O1320" i="18"/>
  <c r="V1320" i="18" s="1"/>
  <c r="P1320" i="18"/>
  <c r="O1321" i="18"/>
  <c r="P1321" i="18"/>
  <c r="O1322" i="18"/>
  <c r="P1322" i="18"/>
  <c r="W1322" i="18" s="1"/>
  <c r="O1323" i="18"/>
  <c r="P1323" i="18"/>
  <c r="O1324" i="18"/>
  <c r="V1324" i="18" s="1"/>
  <c r="P1324" i="18"/>
  <c r="W1324" i="18" s="1"/>
  <c r="O1325" i="18"/>
  <c r="V1325" i="18" s="1"/>
  <c r="P1325" i="18"/>
  <c r="W1325" i="18" s="1"/>
  <c r="O1326" i="18"/>
  <c r="P1326" i="18"/>
  <c r="O1327" i="18"/>
  <c r="P1327" i="18"/>
  <c r="O1328" i="18"/>
  <c r="V1328" i="18" s="1"/>
  <c r="P1328" i="18"/>
  <c r="O1329" i="18"/>
  <c r="P1329" i="18"/>
  <c r="O1330" i="18"/>
  <c r="P1330" i="18"/>
  <c r="W1330" i="18" s="1"/>
  <c r="O1331" i="18"/>
  <c r="P1331" i="18"/>
  <c r="O1332" i="18"/>
  <c r="V1332" i="18" s="1"/>
  <c r="P1332" i="18"/>
  <c r="W1332" i="18" s="1"/>
  <c r="O1333" i="18"/>
  <c r="V1333" i="18" s="1"/>
  <c r="P1333" i="18"/>
  <c r="W1333" i="18" s="1"/>
  <c r="O1334" i="18"/>
  <c r="P1334" i="18"/>
  <c r="O1335" i="18"/>
  <c r="P1335" i="18"/>
  <c r="O1336" i="18"/>
  <c r="V1336" i="18" s="1"/>
  <c r="P1336" i="18"/>
  <c r="O1337" i="18"/>
  <c r="P1337" i="18"/>
  <c r="O1338" i="18"/>
  <c r="P1338" i="18"/>
  <c r="W1338" i="18" s="1"/>
  <c r="O1339" i="18"/>
  <c r="P1339" i="18"/>
  <c r="O1340" i="18"/>
  <c r="V1340" i="18" s="1"/>
  <c r="P1340" i="18"/>
  <c r="W1340" i="18" s="1"/>
  <c r="O1341" i="18"/>
  <c r="P1341" i="18"/>
  <c r="W1341" i="18" s="1"/>
  <c r="O1342" i="18"/>
  <c r="P1342" i="18"/>
  <c r="O1343" i="18"/>
  <c r="P1343" i="18"/>
  <c r="O1344" i="18"/>
  <c r="V1344" i="18" s="1"/>
  <c r="P1344" i="18"/>
  <c r="O1345" i="18"/>
  <c r="P1345" i="18"/>
  <c r="O1346" i="18"/>
  <c r="P1346" i="18"/>
  <c r="W1346" i="18" s="1"/>
  <c r="O1347" i="18"/>
  <c r="P1347" i="18"/>
  <c r="O1348" i="18"/>
  <c r="V1348" i="18" s="1"/>
  <c r="P1348" i="18"/>
  <c r="W1348" i="18" s="1"/>
  <c r="O1349" i="18"/>
  <c r="P1349" i="18"/>
  <c r="W1349" i="18" s="1"/>
  <c r="O1350" i="18"/>
  <c r="P1350" i="18"/>
  <c r="O1351" i="18"/>
  <c r="P1351" i="18"/>
  <c r="O1352" i="18"/>
  <c r="V1352" i="18" s="1"/>
  <c r="P1352" i="18"/>
  <c r="O1353" i="18"/>
  <c r="P1353" i="18"/>
  <c r="O1354" i="18"/>
  <c r="P1354" i="18"/>
  <c r="W1354" i="18" s="1"/>
  <c r="O1355" i="18"/>
  <c r="P1355" i="18"/>
  <c r="O1356" i="18"/>
  <c r="V1356" i="18" s="1"/>
  <c r="P1356" i="18"/>
  <c r="W1356" i="18" s="1"/>
  <c r="O1357" i="18"/>
  <c r="P1357" i="18"/>
  <c r="W1357" i="18" s="1"/>
  <c r="O1358" i="18"/>
  <c r="P1358" i="18"/>
  <c r="O1359" i="18"/>
  <c r="P1359" i="18"/>
  <c r="O1360" i="18"/>
  <c r="V1360" i="18" s="1"/>
  <c r="P1360" i="18"/>
  <c r="O1361" i="18"/>
  <c r="P1361" i="18"/>
  <c r="O1362" i="18"/>
  <c r="P1362" i="18"/>
  <c r="W1362" i="18" s="1"/>
  <c r="O1363" i="18"/>
  <c r="P1363" i="18"/>
  <c r="O1364" i="18"/>
  <c r="V1364" i="18" s="1"/>
  <c r="P1364" i="18"/>
  <c r="W1364" i="18" s="1"/>
  <c r="O1365" i="18"/>
  <c r="P1365" i="18"/>
  <c r="W1365" i="18" s="1"/>
  <c r="O1366" i="18"/>
  <c r="P1366" i="18"/>
  <c r="O1367" i="18"/>
  <c r="P1367" i="18"/>
  <c r="O1368" i="18"/>
  <c r="V1368" i="18" s="1"/>
  <c r="P1368" i="18"/>
  <c r="O1369" i="18"/>
  <c r="P1369" i="18"/>
  <c r="O1370" i="18"/>
  <c r="P1370" i="18"/>
  <c r="W1370" i="18" s="1"/>
  <c r="O1371" i="18"/>
  <c r="P1371" i="18"/>
  <c r="O1372" i="18"/>
  <c r="V1372" i="18" s="1"/>
  <c r="P1372" i="18"/>
  <c r="W1372" i="18" s="1"/>
  <c r="O1373" i="18"/>
  <c r="P1373" i="18"/>
  <c r="W1373" i="18" s="1"/>
  <c r="O1374" i="18"/>
  <c r="P1374" i="18"/>
  <c r="O1375" i="18"/>
  <c r="P1375" i="18"/>
  <c r="O1376" i="18"/>
  <c r="V1376" i="18" s="1"/>
  <c r="P1376" i="18"/>
  <c r="O1377" i="18"/>
  <c r="P1377" i="18"/>
  <c r="O1378" i="18"/>
  <c r="P1378" i="18"/>
  <c r="W1378" i="18" s="1"/>
  <c r="O1379" i="18"/>
  <c r="P1379" i="18"/>
  <c r="O1380" i="18"/>
  <c r="V1380" i="18" s="1"/>
  <c r="P1380" i="18"/>
  <c r="W1380" i="18" s="1"/>
  <c r="O1381" i="18"/>
  <c r="P1381" i="18"/>
  <c r="W1381" i="18" s="1"/>
  <c r="O1382" i="18"/>
  <c r="P1382" i="18"/>
  <c r="O1383" i="18"/>
  <c r="P1383" i="18"/>
  <c r="O1384" i="18"/>
  <c r="V1384" i="18" s="1"/>
  <c r="P1384" i="18"/>
  <c r="O1385" i="18"/>
  <c r="P1385" i="18"/>
  <c r="O1386" i="18"/>
  <c r="P1386" i="18"/>
  <c r="W1386" i="18" s="1"/>
  <c r="O1387" i="18"/>
  <c r="P1387" i="18"/>
  <c r="O1388" i="18"/>
  <c r="V1388" i="18" s="1"/>
  <c r="P1388" i="18"/>
  <c r="W1388" i="18" s="1"/>
  <c r="O1389" i="18"/>
  <c r="P1389" i="18"/>
  <c r="W1389" i="18" s="1"/>
  <c r="O1390" i="18"/>
  <c r="P1390" i="18"/>
  <c r="O1391" i="18"/>
  <c r="P1391" i="18"/>
  <c r="O1392" i="18"/>
  <c r="V1392" i="18" s="1"/>
  <c r="P1392" i="18"/>
  <c r="O1393" i="18"/>
  <c r="P1393" i="18"/>
  <c r="O1394" i="18"/>
  <c r="P1394" i="18"/>
  <c r="W1394" i="18" s="1"/>
  <c r="O1395" i="18"/>
  <c r="P1395" i="18"/>
  <c r="O1396" i="18"/>
  <c r="V1396" i="18" s="1"/>
  <c r="P1396" i="18"/>
  <c r="W1396" i="18" s="1"/>
  <c r="O1397" i="18"/>
  <c r="P1397" i="18"/>
  <c r="W1397" i="18" s="1"/>
  <c r="O1398" i="18"/>
  <c r="P1398" i="18"/>
  <c r="O1399" i="18"/>
  <c r="P1399" i="18"/>
  <c r="O1400" i="18"/>
  <c r="V1400" i="18" s="1"/>
  <c r="P1400" i="18"/>
  <c r="O1401" i="18"/>
  <c r="P1401" i="18"/>
  <c r="O1402" i="18"/>
  <c r="P1402" i="18"/>
  <c r="W1402" i="18" s="1"/>
  <c r="O1403" i="18"/>
  <c r="P1403" i="18"/>
  <c r="O1404" i="18"/>
  <c r="V1404" i="18" s="1"/>
  <c r="P1404" i="18"/>
  <c r="W1404" i="18" s="1"/>
  <c r="O1405" i="18"/>
  <c r="P1405" i="18"/>
  <c r="W1405" i="18" s="1"/>
  <c r="O1406" i="18"/>
  <c r="P1406" i="18"/>
  <c r="O1407" i="18"/>
  <c r="P1407" i="18"/>
  <c r="O1408" i="18"/>
  <c r="V1408" i="18" s="1"/>
  <c r="P1408" i="18"/>
  <c r="O1409" i="18"/>
  <c r="P1409" i="18"/>
  <c r="P9" i="18"/>
  <c r="N10" i="18"/>
  <c r="N11" i="18"/>
  <c r="U11" i="18" s="1"/>
  <c r="N12" i="18"/>
  <c r="N13" i="18"/>
  <c r="N14" i="18"/>
  <c r="N15" i="18"/>
  <c r="N16" i="18"/>
  <c r="U16" i="18" s="1"/>
  <c r="N17" i="18"/>
  <c r="N18" i="18"/>
  <c r="N19" i="18"/>
  <c r="U19" i="18" s="1"/>
  <c r="N20" i="18"/>
  <c r="N21" i="18"/>
  <c r="N22" i="18"/>
  <c r="N23" i="18"/>
  <c r="N24" i="18"/>
  <c r="U24" i="18" s="1"/>
  <c r="N25" i="18"/>
  <c r="N26" i="18"/>
  <c r="N27" i="18"/>
  <c r="U27" i="18" s="1"/>
  <c r="N28" i="18"/>
  <c r="N29" i="18"/>
  <c r="N30" i="18"/>
  <c r="N31" i="18"/>
  <c r="N32" i="18"/>
  <c r="U32" i="18" s="1"/>
  <c r="N33" i="18"/>
  <c r="N34" i="18"/>
  <c r="N35" i="18"/>
  <c r="U35" i="18" s="1"/>
  <c r="N36" i="18"/>
  <c r="N37" i="18"/>
  <c r="N38" i="18"/>
  <c r="N39" i="18"/>
  <c r="N40" i="18"/>
  <c r="U40" i="18" s="1"/>
  <c r="N41" i="18"/>
  <c r="N42" i="18"/>
  <c r="N43" i="18"/>
  <c r="U43" i="18" s="1"/>
  <c r="N44" i="18"/>
  <c r="N45" i="18"/>
  <c r="N46" i="18"/>
  <c r="N47" i="18"/>
  <c r="N48" i="18"/>
  <c r="U48" i="18" s="1"/>
  <c r="N49" i="18"/>
  <c r="N50" i="18"/>
  <c r="N51" i="18"/>
  <c r="U51" i="18" s="1"/>
  <c r="N52" i="18"/>
  <c r="N53" i="18"/>
  <c r="N54" i="18"/>
  <c r="N55" i="18"/>
  <c r="N56" i="18"/>
  <c r="U56" i="18" s="1"/>
  <c r="N57" i="18"/>
  <c r="N58" i="18"/>
  <c r="N59" i="18"/>
  <c r="U59" i="18" s="1"/>
  <c r="N60" i="18"/>
  <c r="N61" i="18"/>
  <c r="N62" i="18"/>
  <c r="N63" i="18"/>
  <c r="N64" i="18"/>
  <c r="U64" i="18" s="1"/>
  <c r="N65" i="18"/>
  <c r="N66" i="18"/>
  <c r="N67" i="18"/>
  <c r="U67" i="18" s="1"/>
  <c r="N68" i="18"/>
  <c r="N69" i="18"/>
  <c r="N70" i="18"/>
  <c r="N71" i="18"/>
  <c r="N72" i="18"/>
  <c r="U72" i="18" s="1"/>
  <c r="N73" i="18"/>
  <c r="N74" i="18"/>
  <c r="N75" i="18"/>
  <c r="U75" i="18" s="1"/>
  <c r="N76" i="18"/>
  <c r="N77" i="18"/>
  <c r="N78" i="18"/>
  <c r="N79" i="18"/>
  <c r="N80" i="18"/>
  <c r="U80" i="18" s="1"/>
  <c r="N81" i="18"/>
  <c r="N82" i="18"/>
  <c r="N83" i="18"/>
  <c r="U83" i="18" s="1"/>
  <c r="N84" i="18"/>
  <c r="N85" i="18"/>
  <c r="N86" i="18"/>
  <c r="N87" i="18"/>
  <c r="N88" i="18"/>
  <c r="U88" i="18" s="1"/>
  <c r="N89" i="18"/>
  <c r="N90" i="18"/>
  <c r="N91" i="18"/>
  <c r="U91" i="18" s="1"/>
  <c r="N92" i="18"/>
  <c r="N93" i="18"/>
  <c r="N94" i="18"/>
  <c r="N95" i="18"/>
  <c r="N96" i="18"/>
  <c r="U96" i="18" s="1"/>
  <c r="N97" i="18"/>
  <c r="N98" i="18"/>
  <c r="N99" i="18"/>
  <c r="U99" i="18" s="1"/>
  <c r="N100" i="18"/>
  <c r="N101" i="18"/>
  <c r="N102" i="18"/>
  <c r="N103" i="18"/>
  <c r="N104" i="18"/>
  <c r="U104" i="18" s="1"/>
  <c r="N105" i="18"/>
  <c r="N106" i="18"/>
  <c r="N107" i="18"/>
  <c r="U107" i="18" s="1"/>
  <c r="N108" i="18"/>
  <c r="N109" i="18"/>
  <c r="N110" i="18"/>
  <c r="N111" i="18"/>
  <c r="N112" i="18"/>
  <c r="U112" i="18" s="1"/>
  <c r="N113" i="18"/>
  <c r="N114" i="18"/>
  <c r="N115" i="18"/>
  <c r="U115" i="18" s="1"/>
  <c r="N116" i="18"/>
  <c r="N117" i="18"/>
  <c r="N118" i="18"/>
  <c r="N119" i="18"/>
  <c r="N120" i="18"/>
  <c r="U120" i="18" s="1"/>
  <c r="N121" i="18"/>
  <c r="N122" i="18"/>
  <c r="N123" i="18"/>
  <c r="U123" i="18" s="1"/>
  <c r="N124" i="18"/>
  <c r="N125" i="18"/>
  <c r="N126" i="18"/>
  <c r="N127" i="18"/>
  <c r="N128" i="18"/>
  <c r="U128" i="18" s="1"/>
  <c r="N129" i="18"/>
  <c r="N130" i="18"/>
  <c r="N131" i="18"/>
  <c r="U131" i="18" s="1"/>
  <c r="N132" i="18"/>
  <c r="N133" i="18"/>
  <c r="N134" i="18"/>
  <c r="N135" i="18"/>
  <c r="N136" i="18"/>
  <c r="U136" i="18" s="1"/>
  <c r="N137" i="18"/>
  <c r="N138" i="18"/>
  <c r="N139" i="18"/>
  <c r="U139" i="18" s="1"/>
  <c r="N140" i="18"/>
  <c r="N141" i="18"/>
  <c r="N142" i="18"/>
  <c r="N143" i="18"/>
  <c r="N144" i="18"/>
  <c r="U144" i="18" s="1"/>
  <c r="N145" i="18"/>
  <c r="N146" i="18"/>
  <c r="N147" i="18"/>
  <c r="U147" i="18" s="1"/>
  <c r="N148" i="18"/>
  <c r="N149" i="18"/>
  <c r="N150" i="18"/>
  <c r="N151" i="18"/>
  <c r="N152" i="18"/>
  <c r="U152" i="18" s="1"/>
  <c r="N153" i="18"/>
  <c r="N154" i="18"/>
  <c r="N155" i="18"/>
  <c r="U155" i="18" s="1"/>
  <c r="N156" i="18"/>
  <c r="N157" i="18"/>
  <c r="N158" i="18"/>
  <c r="N159" i="18"/>
  <c r="N160" i="18"/>
  <c r="U160" i="18" s="1"/>
  <c r="N161" i="18"/>
  <c r="N162" i="18"/>
  <c r="N163" i="18"/>
  <c r="U163" i="18" s="1"/>
  <c r="N164" i="18"/>
  <c r="N165" i="18"/>
  <c r="N166" i="18"/>
  <c r="N167" i="18"/>
  <c r="N168" i="18"/>
  <c r="U168" i="18" s="1"/>
  <c r="N169" i="18"/>
  <c r="N170" i="18"/>
  <c r="N171" i="18"/>
  <c r="U171" i="18" s="1"/>
  <c r="N172" i="18"/>
  <c r="N173" i="18"/>
  <c r="N174" i="18"/>
  <c r="N175" i="18"/>
  <c r="N176" i="18"/>
  <c r="U176" i="18" s="1"/>
  <c r="N177" i="18"/>
  <c r="N178" i="18"/>
  <c r="N179" i="18"/>
  <c r="U179" i="18" s="1"/>
  <c r="N180" i="18"/>
  <c r="N181" i="18"/>
  <c r="N182" i="18"/>
  <c r="N183" i="18"/>
  <c r="N184" i="18"/>
  <c r="U184" i="18" s="1"/>
  <c r="N185" i="18"/>
  <c r="N186" i="18"/>
  <c r="N187" i="18"/>
  <c r="U187" i="18" s="1"/>
  <c r="N188" i="18"/>
  <c r="N189" i="18"/>
  <c r="N190" i="18"/>
  <c r="N191" i="18"/>
  <c r="N192" i="18"/>
  <c r="U192" i="18" s="1"/>
  <c r="N193" i="18"/>
  <c r="N194" i="18"/>
  <c r="N195" i="18"/>
  <c r="U195" i="18" s="1"/>
  <c r="N196" i="18"/>
  <c r="N197" i="18"/>
  <c r="N198" i="18"/>
  <c r="N199" i="18"/>
  <c r="N200" i="18"/>
  <c r="U200" i="18" s="1"/>
  <c r="N201" i="18"/>
  <c r="N202" i="18"/>
  <c r="N203" i="18"/>
  <c r="U203" i="18" s="1"/>
  <c r="N204" i="18"/>
  <c r="N205" i="18"/>
  <c r="N206" i="18"/>
  <c r="N207" i="18"/>
  <c r="N208" i="18"/>
  <c r="U208" i="18" s="1"/>
  <c r="N209" i="18"/>
  <c r="N210" i="18"/>
  <c r="N211" i="18"/>
  <c r="U211" i="18" s="1"/>
  <c r="N212" i="18"/>
  <c r="N213" i="18"/>
  <c r="N214" i="18"/>
  <c r="N215" i="18"/>
  <c r="N216" i="18"/>
  <c r="U216" i="18" s="1"/>
  <c r="N217" i="18"/>
  <c r="N218" i="18"/>
  <c r="N219" i="18"/>
  <c r="U219" i="18" s="1"/>
  <c r="N220" i="18"/>
  <c r="N221" i="18"/>
  <c r="N222" i="18"/>
  <c r="N223" i="18"/>
  <c r="N224" i="18"/>
  <c r="U224" i="18" s="1"/>
  <c r="N225" i="18"/>
  <c r="N226" i="18"/>
  <c r="N227" i="18"/>
  <c r="U227" i="18" s="1"/>
  <c r="N228" i="18"/>
  <c r="N229" i="18"/>
  <c r="N230" i="18"/>
  <c r="N231" i="18"/>
  <c r="N232" i="18"/>
  <c r="U232" i="18" s="1"/>
  <c r="N233" i="18"/>
  <c r="N234" i="18"/>
  <c r="N235" i="18"/>
  <c r="U235" i="18" s="1"/>
  <c r="N236" i="18"/>
  <c r="N237" i="18"/>
  <c r="N238" i="18"/>
  <c r="N239" i="18"/>
  <c r="N240" i="18"/>
  <c r="U240" i="18" s="1"/>
  <c r="N241" i="18"/>
  <c r="N242" i="18"/>
  <c r="N243" i="18"/>
  <c r="U243" i="18" s="1"/>
  <c r="N244" i="18"/>
  <c r="N245" i="18"/>
  <c r="N246" i="18"/>
  <c r="N247" i="18"/>
  <c r="N248" i="18"/>
  <c r="U248" i="18" s="1"/>
  <c r="N249" i="18"/>
  <c r="N250" i="18"/>
  <c r="N251" i="18"/>
  <c r="U251" i="18" s="1"/>
  <c r="N252" i="18"/>
  <c r="N253" i="18"/>
  <c r="N254" i="18"/>
  <c r="N255" i="18"/>
  <c r="N256" i="18"/>
  <c r="U256" i="18" s="1"/>
  <c r="N257" i="18"/>
  <c r="N258" i="18"/>
  <c r="N259" i="18"/>
  <c r="U259" i="18" s="1"/>
  <c r="N260" i="18"/>
  <c r="N261" i="18"/>
  <c r="N262" i="18"/>
  <c r="N263" i="18"/>
  <c r="N264" i="18"/>
  <c r="U264" i="18" s="1"/>
  <c r="N265" i="18"/>
  <c r="N266" i="18"/>
  <c r="N267" i="18"/>
  <c r="U267" i="18" s="1"/>
  <c r="N268" i="18"/>
  <c r="N269" i="18"/>
  <c r="N270" i="18"/>
  <c r="N271" i="18"/>
  <c r="N272" i="18"/>
  <c r="U272" i="18" s="1"/>
  <c r="N273" i="18"/>
  <c r="N274" i="18"/>
  <c r="N275" i="18"/>
  <c r="U275" i="18" s="1"/>
  <c r="N276" i="18"/>
  <c r="N277" i="18"/>
  <c r="N278" i="18"/>
  <c r="N279" i="18"/>
  <c r="N280" i="18"/>
  <c r="U280" i="18" s="1"/>
  <c r="N281" i="18"/>
  <c r="N282" i="18"/>
  <c r="N283" i="18"/>
  <c r="U283" i="18" s="1"/>
  <c r="N284" i="18"/>
  <c r="N285" i="18"/>
  <c r="N286" i="18"/>
  <c r="N287" i="18"/>
  <c r="N288" i="18"/>
  <c r="U288" i="18" s="1"/>
  <c r="N289" i="18"/>
  <c r="N290" i="18"/>
  <c r="N291" i="18"/>
  <c r="U291" i="18" s="1"/>
  <c r="N292" i="18"/>
  <c r="N293" i="18"/>
  <c r="N294" i="18"/>
  <c r="N295" i="18"/>
  <c r="N296" i="18"/>
  <c r="U296" i="18" s="1"/>
  <c r="N297" i="18"/>
  <c r="N298" i="18"/>
  <c r="N299" i="18"/>
  <c r="U299" i="18" s="1"/>
  <c r="N300" i="18"/>
  <c r="N301" i="18"/>
  <c r="N302" i="18"/>
  <c r="N303" i="18"/>
  <c r="N304" i="18"/>
  <c r="U304" i="18" s="1"/>
  <c r="N305" i="18"/>
  <c r="N306" i="18"/>
  <c r="N307" i="18"/>
  <c r="U307" i="18" s="1"/>
  <c r="N308" i="18"/>
  <c r="N309" i="18"/>
  <c r="N310" i="18"/>
  <c r="N311" i="18"/>
  <c r="N312" i="18"/>
  <c r="U312" i="18" s="1"/>
  <c r="N313" i="18"/>
  <c r="N314" i="18"/>
  <c r="N315" i="18"/>
  <c r="U315" i="18" s="1"/>
  <c r="N316" i="18"/>
  <c r="N317" i="18"/>
  <c r="N318" i="18"/>
  <c r="N319" i="18"/>
  <c r="N320" i="18"/>
  <c r="U320" i="18" s="1"/>
  <c r="N321" i="18"/>
  <c r="N322" i="18"/>
  <c r="N323" i="18"/>
  <c r="U323" i="18" s="1"/>
  <c r="N324" i="18"/>
  <c r="N325" i="18"/>
  <c r="N326" i="18"/>
  <c r="N327" i="18"/>
  <c r="N328" i="18"/>
  <c r="U328" i="18" s="1"/>
  <c r="N329" i="18"/>
  <c r="N330" i="18"/>
  <c r="N331" i="18"/>
  <c r="U331" i="18" s="1"/>
  <c r="N332" i="18"/>
  <c r="N333" i="18"/>
  <c r="N334" i="18"/>
  <c r="N335" i="18"/>
  <c r="N336" i="18"/>
  <c r="U336" i="18" s="1"/>
  <c r="N337" i="18"/>
  <c r="N338" i="18"/>
  <c r="N339" i="18"/>
  <c r="U339" i="18" s="1"/>
  <c r="N340" i="18"/>
  <c r="N341" i="18"/>
  <c r="N342" i="18"/>
  <c r="N343" i="18"/>
  <c r="N344" i="18"/>
  <c r="U344" i="18" s="1"/>
  <c r="N345" i="18"/>
  <c r="N346" i="18"/>
  <c r="N347" i="18"/>
  <c r="U347" i="18" s="1"/>
  <c r="N348" i="18"/>
  <c r="N349" i="18"/>
  <c r="N350" i="18"/>
  <c r="N351" i="18"/>
  <c r="N352" i="18"/>
  <c r="U352" i="18" s="1"/>
  <c r="N353" i="18"/>
  <c r="N354" i="18"/>
  <c r="N355" i="18"/>
  <c r="U355" i="18" s="1"/>
  <c r="N356" i="18"/>
  <c r="N357" i="18"/>
  <c r="N358" i="18"/>
  <c r="N359" i="18"/>
  <c r="N360" i="18"/>
  <c r="U360" i="18" s="1"/>
  <c r="N361" i="18"/>
  <c r="N362" i="18"/>
  <c r="N363" i="18"/>
  <c r="U363" i="18" s="1"/>
  <c r="N364" i="18"/>
  <c r="N365" i="18"/>
  <c r="N366" i="18"/>
  <c r="N367" i="18"/>
  <c r="N368" i="18"/>
  <c r="U368" i="18" s="1"/>
  <c r="N369" i="18"/>
  <c r="N370" i="18"/>
  <c r="N371" i="18"/>
  <c r="U371" i="18" s="1"/>
  <c r="N372" i="18"/>
  <c r="N373" i="18"/>
  <c r="N374" i="18"/>
  <c r="N375" i="18"/>
  <c r="N376" i="18"/>
  <c r="U376" i="18" s="1"/>
  <c r="N377" i="18"/>
  <c r="N378" i="18"/>
  <c r="N379" i="18"/>
  <c r="U379" i="18" s="1"/>
  <c r="N380" i="18"/>
  <c r="N381" i="18"/>
  <c r="N382" i="18"/>
  <c r="N383" i="18"/>
  <c r="N384" i="18"/>
  <c r="U384" i="18" s="1"/>
  <c r="N385" i="18"/>
  <c r="N386" i="18"/>
  <c r="N387" i="18"/>
  <c r="U387" i="18" s="1"/>
  <c r="N388" i="18"/>
  <c r="N389" i="18"/>
  <c r="N390" i="18"/>
  <c r="N391" i="18"/>
  <c r="N392" i="18"/>
  <c r="U392" i="18" s="1"/>
  <c r="N393" i="18"/>
  <c r="N394" i="18"/>
  <c r="N395" i="18"/>
  <c r="U395" i="18" s="1"/>
  <c r="N396" i="18"/>
  <c r="N397" i="18"/>
  <c r="N398" i="18"/>
  <c r="N399" i="18"/>
  <c r="N400" i="18"/>
  <c r="U400" i="18" s="1"/>
  <c r="N401" i="18"/>
  <c r="N402" i="18"/>
  <c r="N403" i="18"/>
  <c r="U403" i="18" s="1"/>
  <c r="N404" i="18"/>
  <c r="N405" i="18"/>
  <c r="N406" i="18"/>
  <c r="N407" i="18"/>
  <c r="N408" i="18"/>
  <c r="U408" i="18" s="1"/>
  <c r="N409" i="18"/>
  <c r="N410" i="18"/>
  <c r="N411" i="18"/>
  <c r="U411" i="18" s="1"/>
  <c r="N412" i="18"/>
  <c r="N413" i="18"/>
  <c r="N414" i="18"/>
  <c r="N415" i="18"/>
  <c r="N416" i="18"/>
  <c r="U416" i="18" s="1"/>
  <c r="N417" i="18"/>
  <c r="N418" i="18"/>
  <c r="N419" i="18"/>
  <c r="U419" i="18" s="1"/>
  <c r="N420" i="18"/>
  <c r="N421" i="18"/>
  <c r="N422" i="18"/>
  <c r="N423" i="18"/>
  <c r="N424" i="18"/>
  <c r="U424" i="18" s="1"/>
  <c r="N425" i="18"/>
  <c r="N426" i="18"/>
  <c r="N427" i="18"/>
  <c r="U427" i="18" s="1"/>
  <c r="N428" i="18"/>
  <c r="N429" i="18"/>
  <c r="N430" i="18"/>
  <c r="N431" i="18"/>
  <c r="N432" i="18"/>
  <c r="U432" i="18" s="1"/>
  <c r="N433" i="18"/>
  <c r="N434" i="18"/>
  <c r="N435" i="18"/>
  <c r="U435" i="18" s="1"/>
  <c r="N436" i="18"/>
  <c r="N437" i="18"/>
  <c r="N438" i="18"/>
  <c r="N439" i="18"/>
  <c r="N440" i="18"/>
  <c r="U440" i="18" s="1"/>
  <c r="N441" i="18"/>
  <c r="N442" i="18"/>
  <c r="N443" i="18"/>
  <c r="U443" i="18" s="1"/>
  <c r="N444" i="18"/>
  <c r="N445" i="18"/>
  <c r="N446" i="18"/>
  <c r="N447" i="18"/>
  <c r="N448" i="18"/>
  <c r="U448" i="18" s="1"/>
  <c r="N449" i="18"/>
  <c r="N450" i="18"/>
  <c r="N451" i="18"/>
  <c r="U451" i="18" s="1"/>
  <c r="N452" i="18"/>
  <c r="N453" i="18"/>
  <c r="N454" i="18"/>
  <c r="N455" i="18"/>
  <c r="N456" i="18"/>
  <c r="U456" i="18" s="1"/>
  <c r="N457" i="18"/>
  <c r="N458" i="18"/>
  <c r="N459" i="18"/>
  <c r="U459" i="18" s="1"/>
  <c r="N460" i="18"/>
  <c r="N461" i="18"/>
  <c r="N462" i="18"/>
  <c r="N463" i="18"/>
  <c r="N464" i="18"/>
  <c r="U464" i="18" s="1"/>
  <c r="N465" i="18"/>
  <c r="N466" i="18"/>
  <c r="N467" i="18"/>
  <c r="U467" i="18" s="1"/>
  <c r="N468" i="18"/>
  <c r="N469" i="18"/>
  <c r="N470" i="18"/>
  <c r="N471" i="18"/>
  <c r="N472" i="18"/>
  <c r="U472" i="18" s="1"/>
  <c r="N473" i="18"/>
  <c r="N474" i="18"/>
  <c r="N475" i="18"/>
  <c r="U475" i="18" s="1"/>
  <c r="N476" i="18"/>
  <c r="N477" i="18"/>
  <c r="N478" i="18"/>
  <c r="N479" i="18"/>
  <c r="N480" i="18"/>
  <c r="U480" i="18" s="1"/>
  <c r="N481" i="18"/>
  <c r="N482" i="18"/>
  <c r="N483" i="18"/>
  <c r="U483" i="18" s="1"/>
  <c r="N484" i="18"/>
  <c r="N485" i="18"/>
  <c r="N486" i="18"/>
  <c r="N487" i="18"/>
  <c r="N488" i="18"/>
  <c r="U488" i="18" s="1"/>
  <c r="N489" i="18"/>
  <c r="N490" i="18"/>
  <c r="N491" i="18"/>
  <c r="U491" i="18" s="1"/>
  <c r="N492" i="18"/>
  <c r="N493" i="18"/>
  <c r="N494" i="18"/>
  <c r="N495" i="18"/>
  <c r="N496" i="18"/>
  <c r="U496" i="18" s="1"/>
  <c r="N497" i="18"/>
  <c r="N498" i="18"/>
  <c r="N499" i="18"/>
  <c r="U499" i="18" s="1"/>
  <c r="N500" i="18"/>
  <c r="N501" i="18"/>
  <c r="N502" i="18"/>
  <c r="N503" i="18"/>
  <c r="N504" i="18"/>
  <c r="U504" i="18" s="1"/>
  <c r="N505" i="18"/>
  <c r="N506" i="18"/>
  <c r="N507" i="18"/>
  <c r="U507" i="18" s="1"/>
  <c r="N508" i="18"/>
  <c r="N509" i="18"/>
  <c r="N510" i="18"/>
  <c r="N511" i="18"/>
  <c r="N512" i="18"/>
  <c r="U512" i="18" s="1"/>
  <c r="N513" i="18"/>
  <c r="N514" i="18"/>
  <c r="N515" i="18"/>
  <c r="U515" i="18" s="1"/>
  <c r="N516" i="18"/>
  <c r="N517" i="18"/>
  <c r="N518" i="18"/>
  <c r="N519" i="18"/>
  <c r="N520" i="18"/>
  <c r="U520" i="18" s="1"/>
  <c r="N521" i="18"/>
  <c r="N522" i="18"/>
  <c r="N523" i="18"/>
  <c r="U523" i="18" s="1"/>
  <c r="N524" i="18"/>
  <c r="N525" i="18"/>
  <c r="N526" i="18"/>
  <c r="N527" i="18"/>
  <c r="N528" i="18"/>
  <c r="U528" i="18" s="1"/>
  <c r="N529" i="18"/>
  <c r="N530" i="18"/>
  <c r="N531" i="18"/>
  <c r="U531" i="18" s="1"/>
  <c r="N532" i="18"/>
  <c r="N533" i="18"/>
  <c r="N534" i="18"/>
  <c r="N535" i="18"/>
  <c r="N536" i="18"/>
  <c r="U536" i="18" s="1"/>
  <c r="N537" i="18"/>
  <c r="N538" i="18"/>
  <c r="N539" i="18"/>
  <c r="U539" i="18" s="1"/>
  <c r="N540" i="18"/>
  <c r="N541" i="18"/>
  <c r="N542" i="18"/>
  <c r="N543" i="18"/>
  <c r="N544" i="18"/>
  <c r="U544" i="18" s="1"/>
  <c r="N545" i="18"/>
  <c r="N546" i="18"/>
  <c r="N547" i="18"/>
  <c r="U547" i="18" s="1"/>
  <c r="N548" i="18"/>
  <c r="N549" i="18"/>
  <c r="N550" i="18"/>
  <c r="N551" i="18"/>
  <c r="N552" i="18"/>
  <c r="U552" i="18" s="1"/>
  <c r="N553" i="18"/>
  <c r="N554" i="18"/>
  <c r="N555" i="18"/>
  <c r="U555" i="18" s="1"/>
  <c r="N556" i="18"/>
  <c r="N557" i="18"/>
  <c r="N558" i="18"/>
  <c r="N559" i="18"/>
  <c r="N560" i="18"/>
  <c r="U560" i="18" s="1"/>
  <c r="N561" i="18"/>
  <c r="N562" i="18"/>
  <c r="N563" i="18"/>
  <c r="U563" i="18" s="1"/>
  <c r="N564" i="18"/>
  <c r="N565" i="18"/>
  <c r="N566" i="18"/>
  <c r="N567" i="18"/>
  <c r="N568" i="18"/>
  <c r="U568" i="18" s="1"/>
  <c r="N569" i="18"/>
  <c r="N570" i="18"/>
  <c r="N571" i="18"/>
  <c r="U571" i="18" s="1"/>
  <c r="N572" i="18"/>
  <c r="N573" i="18"/>
  <c r="N574" i="18"/>
  <c r="N575" i="18"/>
  <c r="N576" i="18"/>
  <c r="U576" i="18" s="1"/>
  <c r="N577" i="18"/>
  <c r="N578" i="18"/>
  <c r="N579" i="18"/>
  <c r="U579" i="18" s="1"/>
  <c r="N580" i="18"/>
  <c r="N581" i="18"/>
  <c r="N582" i="18"/>
  <c r="N583" i="18"/>
  <c r="N584" i="18"/>
  <c r="U584" i="18" s="1"/>
  <c r="N585" i="18"/>
  <c r="N586" i="18"/>
  <c r="N587" i="18"/>
  <c r="U587" i="18" s="1"/>
  <c r="N588" i="18"/>
  <c r="N589" i="18"/>
  <c r="N590" i="18"/>
  <c r="N591" i="18"/>
  <c r="N592" i="18"/>
  <c r="U592" i="18" s="1"/>
  <c r="N593" i="18"/>
  <c r="N594" i="18"/>
  <c r="N595" i="18"/>
  <c r="U595" i="18" s="1"/>
  <c r="N596" i="18"/>
  <c r="N597" i="18"/>
  <c r="N598" i="18"/>
  <c r="N599" i="18"/>
  <c r="N600" i="18"/>
  <c r="U600" i="18" s="1"/>
  <c r="N601" i="18"/>
  <c r="N602" i="18"/>
  <c r="N603" i="18"/>
  <c r="U603" i="18" s="1"/>
  <c r="N604" i="18"/>
  <c r="N605" i="18"/>
  <c r="N606" i="18"/>
  <c r="N607" i="18"/>
  <c r="N608" i="18"/>
  <c r="U608" i="18" s="1"/>
  <c r="N609" i="18"/>
  <c r="N610" i="18"/>
  <c r="N611" i="18"/>
  <c r="U611" i="18" s="1"/>
  <c r="N612" i="18"/>
  <c r="N613" i="18"/>
  <c r="N614" i="18"/>
  <c r="N615" i="18"/>
  <c r="N616" i="18"/>
  <c r="U616" i="18" s="1"/>
  <c r="N617" i="18"/>
  <c r="N618" i="18"/>
  <c r="N619" i="18"/>
  <c r="U619" i="18" s="1"/>
  <c r="N620" i="18"/>
  <c r="N621" i="18"/>
  <c r="N622" i="18"/>
  <c r="N623" i="18"/>
  <c r="N624" i="18"/>
  <c r="U624" i="18" s="1"/>
  <c r="N625" i="18"/>
  <c r="N626" i="18"/>
  <c r="N627" i="18"/>
  <c r="U627" i="18" s="1"/>
  <c r="N628" i="18"/>
  <c r="N629" i="18"/>
  <c r="N630" i="18"/>
  <c r="N631" i="18"/>
  <c r="N632" i="18"/>
  <c r="U632" i="18" s="1"/>
  <c r="N633" i="18"/>
  <c r="N634" i="18"/>
  <c r="N635" i="18"/>
  <c r="U635" i="18" s="1"/>
  <c r="N636" i="18"/>
  <c r="N637" i="18"/>
  <c r="N638" i="18"/>
  <c r="N639" i="18"/>
  <c r="N640" i="18"/>
  <c r="U640" i="18" s="1"/>
  <c r="N641" i="18"/>
  <c r="N642" i="18"/>
  <c r="N643" i="18"/>
  <c r="U643" i="18" s="1"/>
  <c r="N644" i="18"/>
  <c r="N645" i="18"/>
  <c r="N646" i="18"/>
  <c r="N647" i="18"/>
  <c r="N648" i="18"/>
  <c r="U648" i="18" s="1"/>
  <c r="N649" i="18"/>
  <c r="N650" i="18"/>
  <c r="N651" i="18"/>
  <c r="U651" i="18" s="1"/>
  <c r="N652" i="18"/>
  <c r="N653" i="18"/>
  <c r="N654" i="18"/>
  <c r="N655" i="18"/>
  <c r="N656" i="18"/>
  <c r="U656" i="18" s="1"/>
  <c r="N657" i="18"/>
  <c r="N658" i="18"/>
  <c r="N659" i="18"/>
  <c r="U659" i="18" s="1"/>
  <c r="N660" i="18"/>
  <c r="N661" i="18"/>
  <c r="N662" i="18"/>
  <c r="N663" i="18"/>
  <c r="N664" i="18"/>
  <c r="U664" i="18" s="1"/>
  <c r="N665" i="18"/>
  <c r="N666" i="18"/>
  <c r="N667" i="18"/>
  <c r="U667" i="18" s="1"/>
  <c r="N668" i="18"/>
  <c r="N669" i="18"/>
  <c r="N670" i="18"/>
  <c r="N671" i="18"/>
  <c r="N672" i="18"/>
  <c r="U672" i="18" s="1"/>
  <c r="N673" i="18"/>
  <c r="N674" i="18"/>
  <c r="N675" i="18"/>
  <c r="U675" i="18" s="1"/>
  <c r="N676" i="18"/>
  <c r="N677" i="18"/>
  <c r="N678" i="18"/>
  <c r="N679" i="18"/>
  <c r="N680" i="18"/>
  <c r="U680" i="18" s="1"/>
  <c r="N681" i="18"/>
  <c r="N682" i="18"/>
  <c r="N683" i="18"/>
  <c r="U683" i="18" s="1"/>
  <c r="N684" i="18"/>
  <c r="N685" i="18"/>
  <c r="N686" i="18"/>
  <c r="N687" i="18"/>
  <c r="N688" i="18"/>
  <c r="U688" i="18" s="1"/>
  <c r="N689" i="18"/>
  <c r="N690" i="18"/>
  <c r="N691" i="18"/>
  <c r="U691" i="18" s="1"/>
  <c r="N692" i="18"/>
  <c r="N693" i="18"/>
  <c r="N694" i="18"/>
  <c r="N695" i="18"/>
  <c r="N696" i="18"/>
  <c r="U696" i="18" s="1"/>
  <c r="N697" i="18"/>
  <c r="N698" i="18"/>
  <c r="N699" i="18"/>
  <c r="U699" i="18" s="1"/>
  <c r="N700" i="18"/>
  <c r="N701" i="18"/>
  <c r="N702" i="18"/>
  <c r="N703" i="18"/>
  <c r="N704" i="18"/>
  <c r="U704" i="18" s="1"/>
  <c r="N705" i="18"/>
  <c r="N706" i="18"/>
  <c r="N707" i="18"/>
  <c r="U707" i="18" s="1"/>
  <c r="N708" i="18"/>
  <c r="N709" i="18"/>
  <c r="N710" i="18"/>
  <c r="N711" i="18"/>
  <c r="N712" i="18"/>
  <c r="U712" i="18" s="1"/>
  <c r="N713" i="18"/>
  <c r="N714" i="18"/>
  <c r="N715" i="18"/>
  <c r="U715" i="18" s="1"/>
  <c r="N716" i="18"/>
  <c r="N717" i="18"/>
  <c r="N718" i="18"/>
  <c r="N719" i="18"/>
  <c r="N720" i="18"/>
  <c r="U720" i="18" s="1"/>
  <c r="N721" i="18"/>
  <c r="N722" i="18"/>
  <c r="N723" i="18"/>
  <c r="U723" i="18" s="1"/>
  <c r="N724" i="18"/>
  <c r="N725" i="18"/>
  <c r="N726" i="18"/>
  <c r="N727" i="18"/>
  <c r="N728" i="18"/>
  <c r="U728" i="18" s="1"/>
  <c r="N729" i="18"/>
  <c r="N730" i="18"/>
  <c r="N731" i="18"/>
  <c r="U731" i="18" s="1"/>
  <c r="N732" i="18"/>
  <c r="N733" i="18"/>
  <c r="N734" i="18"/>
  <c r="N735" i="18"/>
  <c r="N736" i="18"/>
  <c r="U736" i="18" s="1"/>
  <c r="N737" i="18"/>
  <c r="N738" i="18"/>
  <c r="N739" i="18"/>
  <c r="U739" i="18" s="1"/>
  <c r="N740" i="18"/>
  <c r="N741" i="18"/>
  <c r="N742" i="18"/>
  <c r="N743" i="18"/>
  <c r="N744" i="18"/>
  <c r="U744" i="18" s="1"/>
  <c r="N745" i="18"/>
  <c r="N746" i="18"/>
  <c r="N747" i="18"/>
  <c r="U747" i="18" s="1"/>
  <c r="N748" i="18"/>
  <c r="N749" i="18"/>
  <c r="N750" i="18"/>
  <c r="N751" i="18"/>
  <c r="N752" i="18"/>
  <c r="U752" i="18" s="1"/>
  <c r="N753" i="18"/>
  <c r="N754" i="18"/>
  <c r="N755" i="18"/>
  <c r="U755" i="18" s="1"/>
  <c r="N756" i="18"/>
  <c r="N757" i="18"/>
  <c r="N758" i="18"/>
  <c r="N759" i="18"/>
  <c r="N760" i="18"/>
  <c r="U760" i="18" s="1"/>
  <c r="N761" i="18"/>
  <c r="N762" i="18"/>
  <c r="N763" i="18"/>
  <c r="U763" i="18" s="1"/>
  <c r="N764" i="18"/>
  <c r="N765" i="18"/>
  <c r="N766" i="18"/>
  <c r="N767" i="18"/>
  <c r="N768" i="18"/>
  <c r="U768" i="18" s="1"/>
  <c r="N769" i="18"/>
  <c r="N770" i="18"/>
  <c r="N771" i="18"/>
  <c r="U771" i="18" s="1"/>
  <c r="N772" i="18"/>
  <c r="N773" i="18"/>
  <c r="N774" i="18"/>
  <c r="N775" i="18"/>
  <c r="N776" i="18"/>
  <c r="U776" i="18" s="1"/>
  <c r="N777" i="18"/>
  <c r="N778" i="18"/>
  <c r="N779" i="18"/>
  <c r="U779" i="18" s="1"/>
  <c r="N780" i="18"/>
  <c r="N781" i="18"/>
  <c r="N782" i="18"/>
  <c r="N783" i="18"/>
  <c r="N784" i="18"/>
  <c r="U784" i="18" s="1"/>
  <c r="N785" i="18"/>
  <c r="N786" i="18"/>
  <c r="N787" i="18"/>
  <c r="U787" i="18" s="1"/>
  <c r="N788" i="18"/>
  <c r="N789" i="18"/>
  <c r="N790" i="18"/>
  <c r="N791" i="18"/>
  <c r="N792" i="18"/>
  <c r="U792" i="18" s="1"/>
  <c r="N793" i="18"/>
  <c r="N794" i="18"/>
  <c r="N795" i="18"/>
  <c r="U795" i="18" s="1"/>
  <c r="N796" i="18"/>
  <c r="N797" i="18"/>
  <c r="N798" i="18"/>
  <c r="N799" i="18"/>
  <c r="N800" i="18"/>
  <c r="U800" i="18" s="1"/>
  <c r="N801" i="18"/>
  <c r="N802" i="18"/>
  <c r="N803" i="18"/>
  <c r="U803" i="18" s="1"/>
  <c r="N804" i="18"/>
  <c r="N805" i="18"/>
  <c r="N806" i="18"/>
  <c r="N807" i="18"/>
  <c r="N808" i="18"/>
  <c r="U808" i="18" s="1"/>
  <c r="N809" i="18"/>
  <c r="N810" i="18"/>
  <c r="N811" i="18"/>
  <c r="U811" i="18" s="1"/>
  <c r="N812" i="18"/>
  <c r="N813" i="18"/>
  <c r="N814" i="18"/>
  <c r="N815" i="18"/>
  <c r="N816" i="18"/>
  <c r="U816" i="18" s="1"/>
  <c r="N817" i="18"/>
  <c r="N818" i="18"/>
  <c r="N819" i="18"/>
  <c r="U819" i="18" s="1"/>
  <c r="N820" i="18"/>
  <c r="N821" i="18"/>
  <c r="N822" i="18"/>
  <c r="N823" i="18"/>
  <c r="N824" i="18"/>
  <c r="U824" i="18" s="1"/>
  <c r="N825" i="18"/>
  <c r="N826" i="18"/>
  <c r="N827" i="18"/>
  <c r="U827" i="18" s="1"/>
  <c r="N828" i="18"/>
  <c r="N829" i="18"/>
  <c r="N830" i="18"/>
  <c r="N831" i="18"/>
  <c r="N832" i="18"/>
  <c r="U832" i="18" s="1"/>
  <c r="N833" i="18"/>
  <c r="N834" i="18"/>
  <c r="N835" i="18"/>
  <c r="U835" i="18" s="1"/>
  <c r="N836" i="18"/>
  <c r="N837" i="18"/>
  <c r="N838" i="18"/>
  <c r="N839" i="18"/>
  <c r="N840" i="18"/>
  <c r="U840" i="18" s="1"/>
  <c r="N841" i="18"/>
  <c r="N842" i="18"/>
  <c r="N843" i="18"/>
  <c r="U843" i="18" s="1"/>
  <c r="N844" i="18"/>
  <c r="N845" i="18"/>
  <c r="N846" i="18"/>
  <c r="N847" i="18"/>
  <c r="N848" i="18"/>
  <c r="U848" i="18" s="1"/>
  <c r="N849" i="18"/>
  <c r="N850" i="18"/>
  <c r="N851" i="18"/>
  <c r="U851" i="18" s="1"/>
  <c r="N852" i="18"/>
  <c r="N853" i="18"/>
  <c r="N854" i="18"/>
  <c r="N855" i="18"/>
  <c r="N856" i="18"/>
  <c r="U856" i="18" s="1"/>
  <c r="N857" i="18"/>
  <c r="N858" i="18"/>
  <c r="N859" i="18"/>
  <c r="U859" i="18" s="1"/>
  <c r="N860" i="18"/>
  <c r="N861" i="18"/>
  <c r="N862" i="18"/>
  <c r="N863" i="18"/>
  <c r="N864" i="18"/>
  <c r="U864" i="18" s="1"/>
  <c r="N865" i="18"/>
  <c r="N866" i="18"/>
  <c r="N867" i="18"/>
  <c r="U867" i="18" s="1"/>
  <c r="N868" i="18"/>
  <c r="N869" i="18"/>
  <c r="N870" i="18"/>
  <c r="N871" i="18"/>
  <c r="N872" i="18"/>
  <c r="U872" i="18" s="1"/>
  <c r="N873" i="18"/>
  <c r="N874" i="18"/>
  <c r="N875" i="18"/>
  <c r="U875" i="18" s="1"/>
  <c r="N876" i="18"/>
  <c r="N877" i="18"/>
  <c r="N878" i="18"/>
  <c r="N879" i="18"/>
  <c r="N880" i="18"/>
  <c r="U880" i="18" s="1"/>
  <c r="N881" i="18"/>
  <c r="N882" i="18"/>
  <c r="N883" i="18"/>
  <c r="U883" i="18" s="1"/>
  <c r="N884" i="18"/>
  <c r="N885" i="18"/>
  <c r="N886" i="18"/>
  <c r="N887" i="18"/>
  <c r="N888" i="18"/>
  <c r="U888" i="18" s="1"/>
  <c r="N889" i="18"/>
  <c r="N890" i="18"/>
  <c r="N891" i="18"/>
  <c r="U891" i="18" s="1"/>
  <c r="N892" i="18"/>
  <c r="N893" i="18"/>
  <c r="N894" i="18"/>
  <c r="N895" i="18"/>
  <c r="N896" i="18"/>
  <c r="U896" i="18" s="1"/>
  <c r="N897" i="18"/>
  <c r="N898" i="18"/>
  <c r="N899" i="18"/>
  <c r="U899" i="18" s="1"/>
  <c r="N900" i="18"/>
  <c r="N901" i="18"/>
  <c r="N902" i="18"/>
  <c r="N903" i="18"/>
  <c r="N904" i="18"/>
  <c r="U904" i="18" s="1"/>
  <c r="N905" i="18"/>
  <c r="N906" i="18"/>
  <c r="N907" i="18"/>
  <c r="U907" i="18" s="1"/>
  <c r="N908" i="18"/>
  <c r="N909" i="18"/>
  <c r="N910" i="18"/>
  <c r="N911" i="18"/>
  <c r="N912" i="18"/>
  <c r="U912" i="18" s="1"/>
  <c r="N913" i="18"/>
  <c r="N914" i="18"/>
  <c r="N915" i="18"/>
  <c r="U915" i="18" s="1"/>
  <c r="N916" i="18"/>
  <c r="N917" i="18"/>
  <c r="N918" i="18"/>
  <c r="N919" i="18"/>
  <c r="N920" i="18"/>
  <c r="U920" i="18" s="1"/>
  <c r="N921" i="18"/>
  <c r="N922" i="18"/>
  <c r="N923" i="18"/>
  <c r="U923" i="18" s="1"/>
  <c r="N924" i="18"/>
  <c r="N925" i="18"/>
  <c r="N926" i="18"/>
  <c r="N927" i="18"/>
  <c r="N928" i="18"/>
  <c r="U928" i="18" s="1"/>
  <c r="N929" i="18"/>
  <c r="N930" i="18"/>
  <c r="N931" i="18"/>
  <c r="U931" i="18" s="1"/>
  <c r="N932" i="18"/>
  <c r="N933" i="18"/>
  <c r="N934" i="18"/>
  <c r="N935" i="18"/>
  <c r="N936" i="18"/>
  <c r="U936" i="18" s="1"/>
  <c r="N937" i="18"/>
  <c r="N938" i="18"/>
  <c r="N939" i="18"/>
  <c r="U939" i="18" s="1"/>
  <c r="N940" i="18"/>
  <c r="N941" i="18"/>
  <c r="N942" i="18"/>
  <c r="N943" i="18"/>
  <c r="N944" i="18"/>
  <c r="U944" i="18" s="1"/>
  <c r="N945" i="18"/>
  <c r="N946" i="18"/>
  <c r="N947" i="18"/>
  <c r="U947" i="18" s="1"/>
  <c r="N948" i="18"/>
  <c r="N949" i="18"/>
  <c r="N950" i="18"/>
  <c r="N951" i="18"/>
  <c r="N952" i="18"/>
  <c r="U952" i="18" s="1"/>
  <c r="N953" i="18"/>
  <c r="N954" i="18"/>
  <c r="N955" i="18"/>
  <c r="U955" i="18" s="1"/>
  <c r="N956" i="18"/>
  <c r="N957" i="18"/>
  <c r="N958" i="18"/>
  <c r="N959" i="18"/>
  <c r="N960" i="18"/>
  <c r="U960" i="18" s="1"/>
  <c r="N961" i="18"/>
  <c r="N962" i="18"/>
  <c r="N963" i="18"/>
  <c r="U963" i="18" s="1"/>
  <c r="N964" i="18"/>
  <c r="N965" i="18"/>
  <c r="N966" i="18"/>
  <c r="N967" i="18"/>
  <c r="N968" i="18"/>
  <c r="U968" i="18" s="1"/>
  <c r="N969" i="18"/>
  <c r="N970" i="18"/>
  <c r="N971" i="18"/>
  <c r="U971" i="18" s="1"/>
  <c r="N972" i="18"/>
  <c r="N973" i="18"/>
  <c r="N974" i="18"/>
  <c r="N975" i="18"/>
  <c r="N976" i="18"/>
  <c r="U976" i="18" s="1"/>
  <c r="N977" i="18"/>
  <c r="N978" i="18"/>
  <c r="N979" i="18"/>
  <c r="U979" i="18" s="1"/>
  <c r="N980" i="18"/>
  <c r="N981" i="18"/>
  <c r="N982" i="18"/>
  <c r="N983" i="18"/>
  <c r="N984" i="18"/>
  <c r="U984" i="18" s="1"/>
  <c r="N985" i="18"/>
  <c r="N986" i="18"/>
  <c r="N987" i="18"/>
  <c r="U987" i="18" s="1"/>
  <c r="N988" i="18"/>
  <c r="N989" i="18"/>
  <c r="N990" i="18"/>
  <c r="N991" i="18"/>
  <c r="N992" i="18"/>
  <c r="U992" i="18" s="1"/>
  <c r="N993" i="18"/>
  <c r="N994" i="18"/>
  <c r="N995" i="18"/>
  <c r="U995" i="18" s="1"/>
  <c r="N996" i="18"/>
  <c r="N997" i="18"/>
  <c r="N998" i="18"/>
  <c r="N999" i="18"/>
  <c r="N1000" i="18"/>
  <c r="U1000" i="18" s="1"/>
  <c r="N1001" i="18"/>
  <c r="N1002" i="18"/>
  <c r="N1003" i="18"/>
  <c r="U1003" i="18" s="1"/>
  <c r="N1004" i="18"/>
  <c r="N1005" i="18"/>
  <c r="N1006" i="18"/>
  <c r="N1007" i="18"/>
  <c r="N1008" i="18"/>
  <c r="U1008" i="18" s="1"/>
  <c r="N1009" i="18"/>
  <c r="N1010" i="18"/>
  <c r="N1011" i="18"/>
  <c r="U1011" i="18" s="1"/>
  <c r="N1012" i="18"/>
  <c r="N1013" i="18"/>
  <c r="N1014" i="18"/>
  <c r="N1015" i="18"/>
  <c r="N1016" i="18"/>
  <c r="U1016" i="18" s="1"/>
  <c r="N1017" i="18"/>
  <c r="N1018" i="18"/>
  <c r="N1019" i="18"/>
  <c r="U1019" i="18" s="1"/>
  <c r="N1020" i="18"/>
  <c r="N1021" i="18"/>
  <c r="N1022" i="18"/>
  <c r="N1023" i="18"/>
  <c r="N1024" i="18"/>
  <c r="U1024" i="18" s="1"/>
  <c r="N1025" i="18"/>
  <c r="N1026" i="18"/>
  <c r="N1027" i="18"/>
  <c r="U1027" i="18" s="1"/>
  <c r="N1028" i="18"/>
  <c r="N1029" i="18"/>
  <c r="N1030" i="18"/>
  <c r="N1031" i="18"/>
  <c r="N1032" i="18"/>
  <c r="U1032" i="18" s="1"/>
  <c r="N1033" i="18"/>
  <c r="N1034" i="18"/>
  <c r="N1035" i="18"/>
  <c r="U1035" i="18" s="1"/>
  <c r="N1036" i="18"/>
  <c r="N1037" i="18"/>
  <c r="N1038" i="18"/>
  <c r="N1039" i="18"/>
  <c r="N1040" i="18"/>
  <c r="U1040" i="18" s="1"/>
  <c r="N1041" i="18"/>
  <c r="N1042" i="18"/>
  <c r="N1043" i="18"/>
  <c r="U1043" i="18" s="1"/>
  <c r="N1044" i="18"/>
  <c r="N1045" i="18"/>
  <c r="N1046" i="18"/>
  <c r="N1047" i="18"/>
  <c r="N1048" i="18"/>
  <c r="U1048" i="18" s="1"/>
  <c r="N1049" i="18"/>
  <c r="N1050" i="18"/>
  <c r="N1051" i="18"/>
  <c r="U1051" i="18" s="1"/>
  <c r="N1052" i="18"/>
  <c r="N1053" i="18"/>
  <c r="N1054" i="18"/>
  <c r="N1055" i="18"/>
  <c r="N1056" i="18"/>
  <c r="U1056" i="18" s="1"/>
  <c r="N1057" i="18"/>
  <c r="N1058" i="18"/>
  <c r="N1059" i="18"/>
  <c r="U1059" i="18" s="1"/>
  <c r="N1060" i="18"/>
  <c r="N1061" i="18"/>
  <c r="N1062" i="18"/>
  <c r="N1063" i="18"/>
  <c r="N1064" i="18"/>
  <c r="U1064" i="18" s="1"/>
  <c r="N1065" i="18"/>
  <c r="N1066" i="18"/>
  <c r="N1067" i="18"/>
  <c r="U1067" i="18" s="1"/>
  <c r="N1068" i="18"/>
  <c r="N1069" i="18"/>
  <c r="N1070" i="18"/>
  <c r="N1071" i="18"/>
  <c r="N1072" i="18"/>
  <c r="U1072" i="18" s="1"/>
  <c r="N1073" i="18"/>
  <c r="N1074" i="18"/>
  <c r="N1075" i="18"/>
  <c r="U1075" i="18" s="1"/>
  <c r="N1076" i="18"/>
  <c r="N1077" i="18"/>
  <c r="N1078" i="18"/>
  <c r="N1079" i="18"/>
  <c r="N1080" i="18"/>
  <c r="U1080" i="18" s="1"/>
  <c r="N1081" i="18"/>
  <c r="N1082" i="18"/>
  <c r="N1083" i="18"/>
  <c r="U1083" i="18" s="1"/>
  <c r="N1084" i="18"/>
  <c r="N1085" i="18"/>
  <c r="N1086" i="18"/>
  <c r="N1087" i="18"/>
  <c r="N1088" i="18"/>
  <c r="U1088" i="18" s="1"/>
  <c r="N1089" i="18"/>
  <c r="N1090" i="18"/>
  <c r="N1091" i="18"/>
  <c r="U1091" i="18" s="1"/>
  <c r="N1092" i="18"/>
  <c r="N1093" i="18"/>
  <c r="N1094" i="18"/>
  <c r="N1095" i="18"/>
  <c r="N1096" i="18"/>
  <c r="U1096" i="18" s="1"/>
  <c r="N1097" i="18"/>
  <c r="N1098" i="18"/>
  <c r="N1099" i="18"/>
  <c r="U1099" i="18" s="1"/>
  <c r="N1100" i="18"/>
  <c r="N1101" i="18"/>
  <c r="N1102" i="18"/>
  <c r="N1103" i="18"/>
  <c r="N1104" i="18"/>
  <c r="U1104" i="18" s="1"/>
  <c r="N1105" i="18"/>
  <c r="N1106" i="18"/>
  <c r="N1107" i="18"/>
  <c r="U1107" i="18" s="1"/>
  <c r="N1108" i="18"/>
  <c r="N1109" i="18"/>
  <c r="N1110" i="18"/>
  <c r="N1111" i="18"/>
  <c r="N1112" i="18"/>
  <c r="U1112" i="18" s="1"/>
  <c r="N1113" i="18"/>
  <c r="N1114" i="18"/>
  <c r="N1115" i="18"/>
  <c r="U1115" i="18" s="1"/>
  <c r="N1116" i="18"/>
  <c r="N1117" i="18"/>
  <c r="N1118" i="18"/>
  <c r="N1119" i="18"/>
  <c r="N1120" i="18"/>
  <c r="U1120" i="18" s="1"/>
  <c r="N1121" i="18"/>
  <c r="N1122" i="18"/>
  <c r="N1123" i="18"/>
  <c r="U1123" i="18" s="1"/>
  <c r="N1124" i="18"/>
  <c r="N1125" i="18"/>
  <c r="N1126" i="18"/>
  <c r="N1127" i="18"/>
  <c r="N1128" i="18"/>
  <c r="U1128" i="18" s="1"/>
  <c r="N1129" i="18"/>
  <c r="N1130" i="18"/>
  <c r="N1131" i="18"/>
  <c r="U1131" i="18" s="1"/>
  <c r="N1132" i="18"/>
  <c r="N1133" i="18"/>
  <c r="N1134" i="18"/>
  <c r="N1135" i="18"/>
  <c r="N1136" i="18"/>
  <c r="U1136" i="18" s="1"/>
  <c r="N1137" i="18"/>
  <c r="N1138" i="18"/>
  <c r="N1139" i="18"/>
  <c r="U1139" i="18" s="1"/>
  <c r="N1140" i="18"/>
  <c r="N1141" i="18"/>
  <c r="N1142" i="18"/>
  <c r="N1143" i="18"/>
  <c r="N1144" i="18"/>
  <c r="U1144" i="18" s="1"/>
  <c r="N1145" i="18"/>
  <c r="N1146" i="18"/>
  <c r="N1147" i="18"/>
  <c r="U1147" i="18" s="1"/>
  <c r="N1148" i="18"/>
  <c r="N1149" i="18"/>
  <c r="N1150" i="18"/>
  <c r="N1151" i="18"/>
  <c r="N1152" i="18"/>
  <c r="U1152" i="18" s="1"/>
  <c r="N1153" i="18"/>
  <c r="N1154" i="18"/>
  <c r="N1155" i="18"/>
  <c r="U1155" i="18" s="1"/>
  <c r="N1156" i="18"/>
  <c r="N1157" i="18"/>
  <c r="N1158" i="18"/>
  <c r="N1159" i="18"/>
  <c r="N1160" i="18"/>
  <c r="U1160" i="18" s="1"/>
  <c r="N1161" i="18"/>
  <c r="N1162" i="18"/>
  <c r="N1163" i="18"/>
  <c r="U1163" i="18" s="1"/>
  <c r="N1164" i="18"/>
  <c r="N1165" i="18"/>
  <c r="N1166" i="18"/>
  <c r="N1167" i="18"/>
  <c r="N1168" i="18"/>
  <c r="U1168" i="18" s="1"/>
  <c r="N1169" i="18"/>
  <c r="N1170" i="18"/>
  <c r="N1171" i="18"/>
  <c r="U1171" i="18" s="1"/>
  <c r="N1172" i="18"/>
  <c r="N1173" i="18"/>
  <c r="N1174" i="18"/>
  <c r="N1175" i="18"/>
  <c r="N1176" i="18"/>
  <c r="U1176" i="18" s="1"/>
  <c r="N1177" i="18"/>
  <c r="N1178" i="18"/>
  <c r="N1179" i="18"/>
  <c r="U1179" i="18" s="1"/>
  <c r="N1180" i="18"/>
  <c r="N1181" i="18"/>
  <c r="N1182" i="18"/>
  <c r="N1183" i="18"/>
  <c r="N1184" i="18"/>
  <c r="U1184" i="18" s="1"/>
  <c r="N1185" i="18"/>
  <c r="N1186" i="18"/>
  <c r="N1187" i="18"/>
  <c r="U1187" i="18" s="1"/>
  <c r="N1188" i="18"/>
  <c r="N1189" i="18"/>
  <c r="N1190" i="18"/>
  <c r="N1191" i="18"/>
  <c r="N1192" i="18"/>
  <c r="U1192" i="18" s="1"/>
  <c r="N1193" i="18"/>
  <c r="N1194" i="18"/>
  <c r="N1195" i="18"/>
  <c r="U1195" i="18" s="1"/>
  <c r="N1196" i="18"/>
  <c r="N1197" i="18"/>
  <c r="N1198" i="18"/>
  <c r="N1199" i="18"/>
  <c r="N1200" i="18"/>
  <c r="U1200" i="18" s="1"/>
  <c r="N1201" i="18"/>
  <c r="N1202" i="18"/>
  <c r="N1203" i="18"/>
  <c r="U1203" i="18" s="1"/>
  <c r="N1204" i="18"/>
  <c r="N1205" i="18"/>
  <c r="N1206" i="18"/>
  <c r="N1207" i="18"/>
  <c r="N1208" i="18"/>
  <c r="U1208" i="18" s="1"/>
  <c r="N1209" i="18"/>
  <c r="N1210" i="18"/>
  <c r="N1211" i="18"/>
  <c r="U1211" i="18" s="1"/>
  <c r="N1212" i="18"/>
  <c r="N1213" i="18"/>
  <c r="N1214" i="18"/>
  <c r="N1215" i="18"/>
  <c r="N1216" i="18"/>
  <c r="U1216" i="18" s="1"/>
  <c r="N1217" i="18"/>
  <c r="N1218" i="18"/>
  <c r="N1219" i="18"/>
  <c r="U1219" i="18" s="1"/>
  <c r="N1220" i="18"/>
  <c r="N1221" i="18"/>
  <c r="N1222" i="18"/>
  <c r="N1223" i="18"/>
  <c r="N1224" i="18"/>
  <c r="U1224" i="18" s="1"/>
  <c r="N1225" i="18"/>
  <c r="N1226" i="18"/>
  <c r="N1227" i="18"/>
  <c r="U1227" i="18" s="1"/>
  <c r="N1228" i="18"/>
  <c r="N1229" i="18"/>
  <c r="N1230" i="18"/>
  <c r="N1231" i="18"/>
  <c r="N1232" i="18"/>
  <c r="U1232" i="18" s="1"/>
  <c r="N1233" i="18"/>
  <c r="N1234" i="18"/>
  <c r="N1235" i="18"/>
  <c r="U1235" i="18" s="1"/>
  <c r="N1236" i="18"/>
  <c r="N1237" i="18"/>
  <c r="N1238" i="18"/>
  <c r="N1239" i="18"/>
  <c r="N1240" i="18"/>
  <c r="U1240" i="18" s="1"/>
  <c r="N1241" i="18"/>
  <c r="N1242" i="18"/>
  <c r="N1243" i="18"/>
  <c r="U1243" i="18" s="1"/>
  <c r="N1244" i="18"/>
  <c r="N1245" i="18"/>
  <c r="N1246" i="18"/>
  <c r="N1247" i="18"/>
  <c r="N1248" i="18"/>
  <c r="U1248" i="18" s="1"/>
  <c r="N1249" i="18"/>
  <c r="N1250" i="18"/>
  <c r="N1251" i="18"/>
  <c r="U1251" i="18" s="1"/>
  <c r="N1252" i="18"/>
  <c r="N1253" i="18"/>
  <c r="N1254" i="18"/>
  <c r="N1255" i="18"/>
  <c r="N1256" i="18"/>
  <c r="U1256" i="18" s="1"/>
  <c r="N1257" i="18"/>
  <c r="N1258" i="18"/>
  <c r="N1259" i="18"/>
  <c r="U1259" i="18" s="1"/>
  <c r="N1260" i="18"/>
  <c r="N1261" i="18"/>
  <c r="N1262" i="18"/>
  <c r="N1263" i="18"/>
  <c r="N1264" i="18"/>
  <c r="U1264" i="18" s="1"/>
  <c r="N1265" i="18"/>
  <c r="N1266" i="18"/>
  <c r="N1267" i="18"/>
  <c r="U1267" i="18" s="1"/>
  <c r="N1268" i="18"/>
  <c r="N1269" i="18"/>
  <c r="N1270" i="18"/>
  <c r="N1271" i="18"/>
  <c r="N1272" i="18"/>
  <c r="U1272" i="18" s="1"/>
  <c r="N1273" i="18"/>
  <c r="N1274" i="18"/>
  <c r="N1275" i="18"/>
  <c r="U1275" i="18" s="1"/>
  <c r="N1276" i="18"/>
  <c r="N1277" i="18"/>
  <c r="N1278" i="18"/>
  <c r="N1279" i="18"/>
  <c r="N1280" i="18"/>
  <c r="U1280" i="18" s="1"/>
  <c r="N1281" i="18"/>
  <c r="N1282" i="18"/>
  <c r="N1283" i="18"/>
  <c r="U1283" i="18" s="1"/>
  <c r="N1284" i="18"/>
  <c r="N1285" i="18"/>
  <c r="N1286" i="18"/>
  <c r="N1287" i="18"/>
  <c r="N1288" i="18"/>
  <c r="U1288" i="18" s="1"/>
  <c r="N1289" i="18"/>
  <c r="N1290" i="18"/>
  <c r="N1291" i="18"/>
  <c r="U1291" i="18" s="1"/>
  <c r="N1292" i="18"/>
  <c r="N1293" i="18"/>
  <c r="N1294" i="18"/>
  <c r="N1295" i="18"/>
  <c r="N1296" i="18"/>
  <c r="U1296" i="18" s="1"/>
  <c r="N1297" i="18"/>
  <c r="N1298" i="18"/>
  <c r="N1299" i="18"/>
  <c r="U1299" i="18" s="1"/>
  <c r="N1300" i="18"/>
  <c r="N1301" i="18"/>
  <c r="N1302" i="18"/>
  <c r="N1303" i="18"/>
  <c r="N1304" i="18"/>
  <c r="U1304" i="18" s="1"/>
  <c r="N1305" i="18"/>
  <c r="N1306" i="18"/>
  <c r="N1307" i="18"/>
  <c r="U1307" i="18" s="1"/>
  <c r="N1308" i="18"/>
  <c r="N1309" i="18"/>
  <c r="N1310" i="18"/>
  <c r="N1311" i="18"/>
  <c r="N1312" i="18"/>
  <c r="U1312" i="18" s="1"/>
  <c r="N1313" i="18"/>
  <c r="N1314" i="18"/>
  <c r="N1315" i="18"/>
  <c r="U1315" i="18" s="1"/>
  <c r="N1316" i="18"/>
  <c r="N1317" i="18"/>
  <c r="N1318" i="18"/>
  <c r="N1319" i="18"/>
  <c r="N1320" i="18"/>
  <c r="U1320" i="18" s="1"/>
  <c r="N1321" i="18"/>
  <c r="N1322" i="18"/>
  <c r="N1323" i="18"/>
  <c r="U1323" i="18" s="1"/>
  <c r="N1324" i="18"/>
  <c r="N1325" i="18"/>
  <c r="N1326" i="18"/>
  <c r="N1327" i="18"/>
  <c r="N1328" i="18"/>
  <c r="U1328" i="18" s="1"/>
  <c r="N1329" i="18"/>
  <c r="N1330" i="18"/>
  <c r="N1331" i="18"/>
  <c r="U1331" i="18" s="1"/>
  <c r="N1332" i="18"/>
  <c r="N1333" i="18"/>
  <c r="N1334" i="18"/>
  <c r="N1335" i="18"/>
  <c r="N1336" i="18"/>
  <c r="U1336" i="18" s="1"/>
  <c r="N1337" i="18"/>
  <c r="N1338" i="18"/>
  <c r="N1339" i="18"/>
  <c r="U1339" i="18" s="1"/>
  <c r="N1340" i="18"/>
  <c r="N1341" i="18"/>
  <c r="N1342" i="18"/>
  <c r="N1343" i="18"/>
  <c r="N1344" i="18"/>
  <c r="U1344" i="18" s="1"/>
  <c r="N1345" i="18"/>
  <c r="N1346" i="18"/>
  <c r="N1347" i="18"/>
  <c r="U1347" i="18" s="1"/>
  <c r="N1348" i="18"/>
  <c r="N1349" i="18"/>
  <c r="N1350" i="18"/>
  <c r="N1351" i="18"/>
  <c r="N1352" i="18"/>
  <c r="U1352" i="18" s="1"/>
  <c r="N1353" i="18"/>
  <c r="N1354" i="18"/>
  <c r="N1355" i="18"/>
  <c r="U1355" i="18" s="1"/>
  <c r="N1356" i="18"/>
  <c r="N1357" i="18"/>
  <c r="N1358" i="18"/>
  <c r="N1359" i="18"/>
  <c r="N1360" i="18"/>
  <c r="U1360" i="18" s="1"/>
  <c r="N1361" i="18"/>
  <c r="N1362" i="18"/>
  <c r="N1363" i="18"/>
  <c r="U1363" i="18" s="1"/>
  <c r="N1364" i="18"/>
  <c r="N1365" i="18"/>
  <c r="N1366" i="18"/>
  <c r="N1367" i="18"/>
  <c r="N1368" i="18"/>
  <c r="U1368" i="18" s="1"/>
  <c r="N1369" i="18"/>
  <c r="N1370" i="18"/>
  <c r="N1371" i="18"/>
  <c r="U1371" i="18" s="1"/>
  <c r="N1372" i="18"/>
  <c r="N1373" i="18"/>
  <c r="N1374" i="18"/>
  <c r="N1375" i="18"/>
  <c r="N1376" i="18"/>
  <c r="U1376" i="18" s="1"/>
  <c r="N1377" i="18"/>
  <c r="N1378" i="18"/>
  <c r="N1379" i="18"/>
  <c r="U1379" i="18" s="1"/>
  <c r="N1380" i="18"/>
  <c r="N1381" i="18"/>
  <c r="N1382" i="18"/>
  <c r="N1383" i="18"/>
  <c r="N1384" i="18"/>
  <c r="U1384" i="18" s="1"/>
  <c r="N1385" i="18"/>
  <c r="N1386" i="18"/>
  <c r="N1387" i="18"/>
  <c r="U1387" i="18" s="1"/>
  <c r="N1388" i="18"/>
  <c r="N1389" i="18"/>
  <c r="N1390" i="18"/>
  <c r="N1391" i="18"/>
  <c r="N1392" i="18"/>
  <c r="U1392" i="18" s="1"/>
  <c r="N1393" i="18"/>
  <c r="N1394" i="18"/>
  <c r="N1395" i="18"/>
  <c r="U1395" i="18" s="1"/>
  <c r="N1396" i="18"/>
  <c r="N1397" i="18"/>
  <c r="N1398" i="18"/>
  <c r="N1399" i="18"/>
  <c r="N1400" i="18"/>
  <c r="U1400" i="18" s="1"/>
  <c r="N1401" i="18"/>
  <c r="N1402" i="18"/>
  <c r="N1403" i="18"/>
  <c r="U1403" i="18" s="1"/>
  <c r="N1404" i="18"/>
  <c r="N1405" i="18"/>
  <c r="N1406" i="18"/>
  <c r="N1407" i="18"/>
  <c r="N1408" i="18"/>
  <c r="U1408" i="18" s="1"/>
  <c r="N1409" i="18"/>
  <c r="N9" i="18"/>
  <c r="U1389" i="18" l="1"/>
  <c r="U1357" i="18"/>
  <c r="U1317" i="18"/>
  <c r="U1269" i="18"/>
  <c r="U1221" i="18"/>
  <c r="U1181" i="18"/>
  <c r="U1133" i="18"/>
  <c r="U1093" i="18"/>
  <c r="U1061" i="18"/>
  <c r="U1029" i="18"/>
  <c r="U989" i="18"/>
  <c r="U941" i="18"/>
  <c r="U901" i="18"/>
  <c r="U869" i="18"/>
  <c r="U837" i="18"/>
  <c r="U805" i="18"/>
  <c r="U765" i="18"/>
  <c r="U725" i="18"/>
  <c r="U677" i="18"/>
  <c r="U637" i="18"/>
  <c r="U597" i="18"/>
  <c r="U565" i="18"/>
  <c r="U541" i="18"/>
  <c r="U501" i="18"/>
  <c r="U461" i="18"/>
  <c r="U421" i="18"/>
  <c r="U381" i="18"/>
  <c r="U365" i="18"/>
  <c r="U325" i="18"/>
  <c r="U277" i="18"/>
  <c r="U237" i="18"/>
  <c r="U213" i="18"/>
  <c r="U189" i="18"/>
  <c r="U173" i="18"/>
  <c r="U149" i="18"/>
  <c r="U141" i="18"/>
  <c r="U133" i="18"/>
  <c r="U125" i="18"/>
  <c r="U117" i="18"/>
  <c r="U109" i="18"/>
  <c r="U101" i="18"/>
  <c r="U93" i="18"/>
  <c r="U85" i="18"/>
  <c r="U77" i="18"/>
  <c r="U69" i="18"/>
  <c r="U61" i="18"/>
  <c r="U53" i="18"/>
  <c r="U45" i="18"/>
  <c r="U21" i="18"/>
  <c r="U1405" i="18"/>
  <c r="U1365" i="18"/>
  <c r="U1309" i="18"/>
  <c r="U1261" i="18"/>
  <c r="U1213" i="18"/>
  <c r="U1165" i="18"/>
  <c r="U1125" i="18"/>
  <c r="U1069" i="18"/>
  <c r="U1021" i="18"/>
  <c r="U973" i="18"/>
  <c r="U933" i="18"/>
  <c r="U893" i="18"/>
  <c r="U853" i="18"/>
  <c r="U797" i="18"/>
  <c r="U741" i="18"/>
  <c r="U701" i="18"/>
  <c r="U661" i="18"/>
  <c r="U629" i="18"/>
  <c r="U581" i="18"/>
  <c r="U533" i="18"/>
  <c r="U485" i="18"/>
  <c r="U445" i="18"/>
  <c r="U397" i="18"/>
  <c r="U333" i="18"/>
  <c r="U293" i="18"/>
  <c r="U253" i="18"/>
  <c r="U205" i="18"/>
  <c r="U165" i="18"/>
  <c r="U37" i="18"/>
  <c r="W1407" i="18"/>
  <c r="W1399" i="18"/>
  <c r="W1391" i="18"/>
  <c r="W1383" i="18"/>
  <c r="W1375" i="18"/>
  <c r="W1367" i="18"/>
  <c r="U1397" i="18"/>
  <c r="U1341" i="18"/>
  <c r="U1293" i="18"/>
  <c r="U1253" i="18"/>
  <c r="U1205" i="18"/>
  <c r="U1157" i="18"/>
  <c r="U1101" i="18"/>
  <c r="U1053" i="18"/>
  <c r="U1013" i="18"/>
  <c r="U965" i="18"/>
  <c r="U925" i="18"/>
  <c r="U885" i="18"/>
  <c r="U829" i="18"/>
  <c r="U789" i="18"/>
  <c r="U733" i="18"/>
  <c r="U693" i="18"/>
  <c r="U653" i="18"/>
  <c r="U605" i="18"/>
  <c r="U557" i="18"/>
  <c r="U509" i="18"/>
  <c r="U477" i="18"/>
  <c r="U437" i="18"/>
  <c r="U405" i="18"/>
  <c r="U357" i="18"/>
  <c r="U309" i="18"/>
  <c r="U269" i="18"/>
  <c r="U229" i="18"/>
  <c r="U181" i="18"/>
  <c r="U29" i="18"/>
  <c r="U1373" i="18"/>
  <c r="U1333" i="18"/>
  <c r="U1301" i="18"/>
  <c r="U1285" i="18"/>
  <c r="U1245" i="18"/>
  <c r="U1237" i="18"/>
  <c r="U1197" i="18"/>
  <c r="U1173" i="18"/>
  <c r="U1141" i="18"/>
  <c r="U1117" i="18"/>
  <c r="U1085" i="18"/>
  <c r="U1045" i="18"/>
  <c r="U1005" i="18"/>
  <c r="U981" i="18"/>
  <c r="U949" i="18"/>
  <c r="U909" i="18"/>
  <c r="U861" i="18"/>
  <c r="U821" i="18"/>
  <c r="U781" i="18"/>
  <c r="U749" i="18"/>
  <c r="U709" i="18"/>
  <c r="U669" i="18"/>
  <c r="U621" i="18"/>
  <c r="U573" i="18"/>
  <c r="U525" i="18"/>
  <c r="U469" i="18"/>
  <c r="U429" i="18"/>
  <c r="U389" i="18"/>
  <c r="U349" i="18"/>
  <c r="U301" i="18"/>
  <c r="U261" i="18"/>
  <c r="U197" i="18"/>
  <c r="U13" i="18"/>
  <c r="U1381" i="18"/>
  <c r="U1349" i="18"/>
  <c r="U1325" i="18"/>
  <c r="U1277" i="18"/>
  <c r="U1229" i="18"/>
  <c r="U1189" i="18"/>
  <c r="U1149" i="18"/>
  <c r="U1109" i="18"/>
  <c r="U1077" i="18"/>
  <c r="U1037" i="18"/>
  <c r="U997" i="18"/>
  <c r="U957" i="18"/>
  <c r="U917" i="18"/>
  <c r="U877" i="18"/>
  <c r="U845" i="18"/>
  <c r="U813" i="18"/>
  <c r="U773" i="18"/>
  <c r="U757" i="18"/>
  <c r="U717" i="18"/>
  <c r="U685" i="18"/>
  <c r="U645" i="18"/>
  <c r="U613" i="18"/>
  <c r="U589" i="18"/>
  <c r="U549" i="18"/>
  <c r="U517" i="18"/>
  <c r="U493" i="18"/>
  <c r="U453" i="18"/>
  <c r="U413" i="18"/>
  <c r="U373" i="18"/>
  <c r="U341" i="18"/>
  <c r="U317" i="18"/>
  <c r="U285" i="18"/>
  <c r="U245" i="18"/>
  <c r="U221" i="18"/>
  <c r="U157" i="18"/>
  <c r="W1359" i="18"/>
  <c r="W1351" i="18"/>
  <c r="W1343" i="18"/>
  <c r="W1335" i="18"/>
  <c r="W1327" i="18"/>
  <c r="W1319" i="18"/>
  <c r="W1311" i="18"/>
  <c r="W1303" i="18"/>
  <c r="W1295" i="18"/>
  <c r="W1287" i="18"/>
  <c r="W1279" i="18"/>
  <c r="W1271" i="18"/>
  <c r="W1263" i="18"/>
  <c r="W1255" i="18"/>
  <c r="W1247" i="18"/>
  <c r="W1239" i="18"/>
  <c r="W1231" i="18"/>
  <c r="W1223" i="18"/>
  <c r="W1215" i="18"/>
  <c r="W1207" i="18"/>
  <c r="W1199" i="18"/>
  <c r="W1191" i="18"/>
  <c r="W1183" i="18"/>
  <c r="W1175" i="18"/>
  <c r="W1167" i="18"/>
  <c r="W1159" i="18"/>
  <c r="W1151" i="18"/>
  <c r="W1143" i="18"/>
  <c r="W1135" i="18"/>
  <c r="W1127" i="18"/>
  <c r="W1119" i="18"/>
  <c r="W1111" i="18"/>
  <c r="W1103" i="18"/>
  <c r="W1095" i="18"/>
  <c r="W1087" i="18"/>
  <c r="W1079" i="18"/>
  <c r="W1071" i="18"/>
  <c r="W1063" i="18"/>
  <c r="W1055" i="18"/>
  <c r="W1047" i="18"/>
  <c r="W1039" i="18"/>
  <c r="W1031" i="18"/>
  <c r="W1023" i="18"/>
  <c r="W1015" i="18"/>
  <c r="W1007" i="18"/>
  <c r="W999" i="18"/>
  <c r="W991" i="18"/>
  <c r="W983" i="18"/>
  <c r="W975" i="18"/>
  <c r="W967" i="18"/>
  <c r="W959" i="18"/>
  <c r="W951" i="18"/>
  <c r="W943" i="18"/>
  <c r="W935" i="18"/>
  <c r="W927" i="18"/>
  <c r="W919" i="18"/>
  <c r="W911" i="18"/>
  <c r="W903" i="18"/>
  <c r="W895" i="18"/>
  <c r="W887" i="18"/>
  <c r="W879" i="18"/>
  <c r="W871" i="18"/>
  <c r="W863" i="18"/>
  <c r="W855" i="18"/>
  <c r="W847" i="18"/>
  <c r="W839" i="18"/>
  <c r="W831" i="18"/>
  <c r="W823" i="18"/>
  <c r="W815" i="18"/>
  <c r="W807" i="18"/>
  <c r="W799" i="18"/>
  <c r="W791" i="18"/>
  <c r="W783" i="18"/>
  <c r="W775" i="18"/>
  <c r="W767" i="18"/>
  <c r="W759" i="18"/>
  <c r="W751" i="18"/>
  <c r="W743" i="18"/>
  <c r="W735" i="18"/>
  <c r="W727" i="18"/>
  <c r="W719" i="18"/>
  <c r="W711" i="18"/>
  <c r="W703" i="18"/>
  <c r="W695" i="18"/>
  <c r="W687" i="18"/>
  <c r="V1402" i="18"/>
  <c r="V1394" i="18"/>
  <c r="V1386" i="18"/>
  <c r="V1378" i="18"/>
  <c r="V1370" i="18"/>
  <c r="V1362" i="18"/>
  <c r="V1354" i="18"/>
  <c r="V1346" i="18"/>
  <c r="V1338" i="18"/>
  <c r="V1330" i="18"/>
  <c r="V1322" i="18"/>
  <c r="V1314" i="18"/>
  <c r="V1306" i="18"/>
  <c r="V1298" i="18"/>
  <c r="V1290" i="18"/>
  <c r="V1282" i="18"/>
  <c r="V1274" i="18"/>
  <c r="V1266" i="18"/>
  <c r="V1258" i="18"/>
  <c r="V1250" i="18"/>
  <c r="V1242" i="18"/>
  <c r="V1234" i="18"/>
  <c r="V1226" i="18"/>
  <c r="V1218" i="18"/>
  <c r="V1210" i="18"/>
  <c r="V1202" i="18"/>
  <c r="V1194" i="18"/>
  <c r="V1186" i="18"/>
  <c r="V1178" i="18"/>
  <c r="V1170" i="18"/>
  <c r="V1162" i="18"/>
  <c r="V1154" i="18"/>
  <c r="V1146" i="18"/>
  <c r="V1138" i="18"/>
  <c r="V1130" i="18"/>
  <c r="V1122" i="18"/>
  <c r="V1114" i="18"/>
  <c r="V1106" i="18"/>
  <c r="V1098" i="18"/>
  <c r="V1090" i="18"/>
  <c r="V1082" i="18"/>
  <c r="V1074" i="18"/>
  <c r="V1066" i="18"/>
  <c r="V1058" i="18"/>
  <c r="V1050" i="18"/>
  <c r="V1042" i="18"/>
  <c r="V1034" i="18"/>
  <c r="V1026" i="18"/>
  <c r="V1018" i="18"/>
  <c r="V1010" i="18"/>
  <c r="V1002" i="18"/>
  <c r="V994" i="18"/>
  <c r="V986" i="18"/>
  <c r="V978" i="18"/>
  <c r="V970" i="18"/>
  <c r="V962" i="18"/>
  <c r="V954" i="18"/>
  <c r="V946" i="18"/>
  <c r="V938" i="18"/>
  <c r="V930" i="18"/>
  <c r="V922" i="18"/>
  <c r="V914" i="18"/>
  <c r="V906" i="18"/>
  <c r="V898" i="18"/>
  <c r="V890" i="18"/>
  <c r="V882" i="18"/>
  <c r="V874" i="18"/>
  <c r="V866" i="18"/>
  <c r="V858" i="18"/>
  <c r="V850" i="18"/>
  <c r="V842" i="18"/>
  <c r="V834" i="18"/>
  <c r="V826" i="18"/>
  <c r="V818" i="18"/>
  <c r="V810" i="18"/>
  <c r="V802" i="18"/>
  <c r="V794" i="18"/>
  <c r="V786" i="18"/>
  <c r="V778" i="18"/>
  <c r="V770" i="18"/>
  <c r="V762" i="18"/>
  <c r="V754" i="18"/>
  <c r="V746" i="18"/>
  <c r="V738" i="18"/>
  <c r="V730" i="18"/>
  <c r="V722" i="18"/>
  <c r="V714" i="18"/>
  <c r="V706" i="18"/>
  <c r="V698" i="18"/>
  <c r="V690" i="18"/>
  <c r="W679" i="18"/>
  <c r="W671" i="18"/>
  <c r="W663" i="18"/>
  <c r="W655" i="18"/>
  <c r="W647" i="18"/>
  <c r="W639" i="18"/>
  <c r="W631" i="18"/>
  <c r="W623" i="18"/>
  <c r="W615" i="18"/>
  <c r="W607" i="18"/>
  <c r="W599" i="18"/>
  <c r="W591" i="18"/>
  <c r="W583" i="18"/>
  <c r="W575" i="18"/>
  <c r="W567" i="18"/>
  <c r="W559" i="18"/>
  <c r="W551" i="18"/>
  <c r="W543" i="18"/>
  <c r="W535" i="18"/>
  <c r="W527" i="18"/>
  <c r="W519" i="18"/>
  <c r="W511" i="18"/>
  <c r="W503" i="18"/>
  <c r="W495" i="18"/>
  <c r="W487" i="18"/>
  <c r="W479" i="18"/>
  <c r="W471" i="18"/>
  <c r="W463" i="18"/>
  <c r="W455" i="18"/>
  <c r="W447" i="18"/>
  <c r="W439" i="18"/>
  <c r="W431" i="18"/>
  <c r="W423" i="18"/>
  <c r="W415" i="18"/>
  <c r="W407" i="18"/>
  <c r="W399" i="18"/>
  <c r="W391" i="18"/>
  <c r="W383" i="18"/>
  <c r="W375" i="18"/>
  <c r="W367" i="18"/>
  <c r="W359" i="18"/>
  <c r="W351" i="18"/>
  <c r="W343" i="18"/>
  <c r="W335" i="18"/>
  <c r="W327" i="18"/>
  <c r="W319" i="18"/>
  <c r="W311" i="18"/>
  <c r="W303" i="18"/>
  <c r="W295" i="18"/>
  <c r="W287" i="18"/>
  <c r="W279" i="18"/>
  <c r="W271" i="18"/>
  <c r="W263" i="18"/>
  <c r="W255" i="18"/>
  <c r="W247" i="18"/>
  <c r="W239" i="18"/>
  <c r="W231" i="18"/>
  <c r="W223" i="18"/>
  <c r="W215" i="18"/>
  <c r="W207" i="18"/>
  <c r="W199" i="18"/>
  <c r="W191" i="18"/>
  <c r="W183" i="18"/>
  <c r="W175" i="18"/>
  <c r="W167" i="18"/>
  <c r="W159" i="18"/>
  <c r="W151" i="18"/>
  <c r="W143" i="18"/>
  <c r="W135" i="18"/>
  <c r="W127" i="18"/>
  <c r="W119" i="18"/>
  <c r="W111" i="18"/>
  <c r="W103" i="18"/>
  <c r="W95" i="18"/>
  <c r="W87" i="18"/>
  <c r="W79" i="18"/>
  <c r="W71" i="18"/>
  <c r="W63" i="18"/>
  <c r="W55" i="18"/>
  <c r="W47" i="18"/>
  <c r="W39" i="18"/>
  <c r="W31" i="18"/>
  <c r="W23" i="18"/>
  <c r="W15" i="18"/>
  <c r="V682" i="18"/>
  <c r="V674" i="18"/>
  <c r="V666" i="18"/>
  <c r="V658" i="18"/>
  <c r="V650" i="18"/>
  <c r="V642" i="18"/>
  <c r="V634" i="18"/>
  <c r="V626" i="18"/>
  <c r="V618" i="18"/>
  <c r="V610" i="18"/>
  <c r="V602" i="18"/>
  <c r="V594" i="18"/>
  <c r="V586" i="18"/>
  <c r="V578" i="18"/>
  <c r="V570" i="18"/>
  <c r="V562" i="18"/>
  <c r="V554" i="18"/>
  <c r="V546" i="18"/>
  <c r="V538" i="18"/>
  <c r="V530" i="18"/>
  <c r="V522" i="18"/>
  <c r="V514" i="18"/>
  <c r="V506" i="18"/>
  <c r="V498" i="18"/>
  <c r="V490" i="18"/>
  <c r="V482" i="18"/>
  <c r="V474" i="18"/>
  <c r="V466" i="18"/>
  <c r="V458" i="18"/>
  <c r="V450" i="18"/>
  <c r="V442" i="18"/>
  <c r="V434" i="18"/>
  <c r="V426" i="18"/>
  <c r="V418" i="18"/>
  <c r="V410" i="18"/>
  <c r="V402" i="18"/>
  <c r="V394" i="18"/>
  <c r="V386" i="18"/>
  <c r="V378" i="18"/>
  <c r="V370" i="18"/>
  <c r="V362" i="18"/>
  <c r="V354" i="18"/>
  <c r="V346" i="18"/>
  <c r="V338" i="18"/>
  <c r="V330" i="18"/>
  <c r="V322" i="18"/>
  <c r="V314" i="18"/>
  <c r="V306" i="18"/>
  <c r="V298" i="18"/>
  <c r="V290" i="18"/>
  <c r="V282" i="18"/>
  <c r="V274" i="18"/>
  <c r="V266" i="18"/>
  <c r="V258" i="18"/>
  <c r="V250" i="18"/>
  <c r="V242" i="18"/>
  <c r="V234" i="18"/>
  <c r="V226" i="18"/>
  <c r="V218" i="18"/>
  <c r="V210" i="18"/>
  <c r="V202" i="18"/>
  <c r="V194" i="18"/>
  <c r="V186" i="18"/>
  <c r="V178" i="18"/>
  <c r="V170" i="18"/>
  <c r="V162" i="18"/>
  <c r="V154" i="18"/>
  <c r="V146" i="18"/>
  <c r="V138" i="18"/>
  <c r="V130" i="18"/>
  <c r="V122" i="18"/>
  <c r="V114" i="18"/>
  <c r="V106" i="18"/>
  <c r="V98" i="18"/>
  <c r="V90" i="18"/>
  <c r="V82" i="18"/>
  <c r="V74" i="18"/>
  <c r="V66" i="18"/>
  <c r="V58" i="18"/>
  <c r="V50" i="18"/>
  <c r="V42" i="18"/>
  <c r="V34" i="18"/>
  <c r="V26" i="18"/>
  <c r="V18" i="18"/>
  <c r="V10" i="18"/>
  <c r="Y6" i="18"/>
  <c r="V1399" i="18"/>
  <c r="V1391" i="18"/>
  <c r="V1351" i="18"/>
  <c r="V1343" i="18"/>
  <c r="V1335" i="18"/>
  <c r="V1287" i="18"/>
  <c r="V1279" i="18"/>
  <c r="V1271" i="18"/>
  <c r="V1239" i="18"/>
  <c r="V1231" i="18"/>
  <c r="V1191" i="18"/>
  <c r="V1167" i="18"/>
  <c r="V1143" i="18"/>
  <c r="V1135" i="18"/>
  <c r="V1111" i="18"/>
  <c r="V1087" i="18"/>
  <c r="V1079" i="18"/>
  <c r="V1047" i="18"/>
  <c r="V1039" i="18"/>
  <c r="V1015" i="18"/>
  <c r="V1007" i="18"/>
  <c r="V975" i="18"/>
  <c r="V967" i="18"/>
  <c r="V935" i="18"/>
  <c r="V927" i="18"/>
  <c r="V879" i="18"/>
  <c r="V871" i="18"/>
  <c r="V839" i="18"/>
  <c r="V831" i="18"/>
  <c r="V823" i="18"/>
  <c r="V815" i="18"/>
  <c r="V807" i="18"/>
  <c r="V799" i="18"/>
  <c r="V791" i="18"/>
  <c r="V783" i="18"/>
  <c r="V775" i="18"/>
  <c r="V767" i="18"/>
  <c r="V759" i="18"/>
  <c r="V751" i="18"/>
  <c r="V743" i="18"/>
  <c r="V735" i="18"/>
  <c r="V727" i="18"/>
  <c r="V719" i="18"/>
  <c r="V711" i="18"/>
  <c r="V703" i="18"/>
  <c r="V695" i="18"/>
  <c r="V687" i="18"/>
  <c r="V679" i="18"/>
  <c r="V671" i="18"/>
  <c r="V663" i="18"/>
  <c r="V655" i="18"/>
  <c r="V647" i="18"/>
  <c r="V639" i="18"/>
  <c r="V631" i="18"/>
  <c r="V623" i="18"/>
  <c r="V615" i="18"/>
  <c r="V607" i="18"/>
  <c r="V599" i="18"/>
  <c r="V591" i="18"/>
  <c r="V575" i="18"/>
  <c r="V567" i="18"/>
  <c r="V559" i="18"/>
  <c r="V551" i="18"/>
  <c r="V543" i="18"/>
  <c r="V535" i="18"/>
  <c r="V527" i="18"/>
  <c r="V519" i="18"/>
  <c r="V511" i="18"/>
  <c r="V503" i="18"/>
  <c r="V495" i="18"/>
  <c r="V487" i="18"/>
  <c r="V479" i="18"/>
  <c r="V471" i="18"/>
  <c r="V463" i="18"/>
  <c r="V455" i="18"/>
  <c r="V447" i="18"/>
  <c r="V439" i="18"/>
  <c r="V431" i="18"/>
  <c r="V423" i="18"/>
  <c r="V415" i="18"/>
  <c r="V407" i="18"/>
  <c r="V399" i="18"/>
  <c r="V391" i="18"/>
  <c r="V383" i="18"/>
  <c r="V375" i="18"/>
  <c r="V367" i="18"/>
  <c r="V359" i="18"/>
  <c r="V351" i="18"/>
  <c r="V343" i="18"/>
  <c r="V335" i="18"/>
  <c r="V327" i="18"/>
  <c r="V319" i="18"/>
  <c r="V311" i="18"/>
  <c r="V303" i="18"/>
  <c r="V295" i="18"/>
  <c r="V287" i="18"/>
  <c r="V279" i="18"/>
  <c r="V271" i="18"/>
  <c r="V263" i="18"/>
  <c r="V255" i="18"/>
  <c r="V1407" i="18"/>
  <c r="V1383" i="18"/>
  <c r="V1375" i="18"/>
  <c r="V1367" i="18"/>
  <c r="V1319" i="18"/>
  <c r="V1311" i="18"/>
  <c r="V1303" i="18"/>
  <c r="V1295" i="18"/>
  <c r="V1263" i="18"/>
  <c r="V1255" i="18"/>
  <c r="V1247" i="18"/>
  <c r="V1223" i="18"/>
  <c r="V1215" i="18"/>
  <c r="V1207" i="18"/>
  <c r="V1199" i="18"/>
  <c r="V1183" i="18"/>
  <c r="V1175" i="18"/>
  <c r="V1159" i="18"/>
  <c r="V1151" i="18"/>
  <c r="V1127" i="18"/>
  <c r="V1119" i="18"/>
  <c r="V1103" i="18"/>
  <c r="V1095" i="18"/>
  <c r="V1071" i="18"/>
  <c r="V1063" i="18"/>
  <c r="V1055" i="18"/>
  <c r="V1031" i="18"/>
  <c r="V1023" i="18"/>
  <c r="V999" i="18"/>
  <c r="V991" i="18"/>
  <c r="V983" i="18"/>
  <c r="V959" i="18"/>
  <c r="V951" i="18"/>
  <c r="V943" i="18"/>
  <c r="V919" i="18"/>
  <c r="V911" i="18"/>
  <c r="V903" i="18"/>
  <c r="V895" i="18"/>
  <c r="V887" i="18"/>
  <c r="V863" i="18"/>
  <c r="V855" i="18"/>
  <c r="V847" i="18"/>
  <c r="U1402" i="18"/>
  <c r="U1394" i="18"/>
  <c r="U1386" i="18"/>
  <c r="U1378" i="18"/>
  <c r="U1370" i="18"/>
  <c r="V1359" i="18"/>
  <c r="V1327" i="18"/>
  <c r="X6" i="18"/>
  <c r="V247" i="18"/>
  <c r="V239" i="18"/>
  <c r="V231" i="18"/>
  <c r="V223" i="18"/>
  <c r="V215" i="18"/>
  <c r="V207" i="18"/>
  <c r="V199" i="18"/>
  <c r="V191" i="18"/>
  <c r="V183" i="18"/>
  <c r="V175" i="18"/>
  <c r="V167" i="18"/>
  <c r="V159" i="18"/>
  <c r="V151" i="18"/>
  <c r="V143" i="18"/>
  <c r="V135" i="18"/>
  <c r="V127" i="18"/>
  <c r="V119" i="18"/>
  <c r="V111" i="18"/>
  <c r="V103" i="18"/>
  <c r="V95" i="18"/>
  <c r="V87" i="18"/>
  <c r="V79" i="18"/>
  <c r="V71" i="18"/>
  <c r="V63" i="18"/>
  <c r="V55" i="18"/>
  <c r="V47" i="18"/>
  <c r="V39" i="18"/>
  <c r="V31" i="18"/>
  <c r="V23" i="18"/>
  <c r="V15" i="18"/>
  <c r="U1362" i="18"/>
  <c r="U1354" i="18"/>
  <c r="U1346" i="18"/>
  <c r="U1338" i="18"/>
  <c r="U1330" i="18"/>
  <c r="U1322" i="18"/>
  <c r="U1314" i="18"/>
  <c r="U1306" i="18"/>
  <c r="U1298" i="18"/>
  <c r="U1290" i="18"/>
  <c r="U1282" i="18"/>
  <c r="U1274" i="18"/>
  <c r="U1266" i="18"/>
  <c r="U1258" i="18"/>
  <c r="U1250" i="18"/>
  <c r="U1242" i="18"/>
  <c r="U1234" i="18"/>
  <c r="U1226" i="18"/>
  <c r="U1218" i="18"/>
  <c r="U1210" i="18"/>
  <c r="U1202" i="18"/>
  <c r="U1194" i="18"/>
  <c r="U1186" i="18"/>
  <c r="U1178" i="18"/>
  <c r="U1170" i="18"/>
  <c r="U1162" i="18"/>
  <c r="U1154" i="18"/>
  <c r="U1146" i="18"/>
  <c r="U1138" i="18"/>
  <c r="U1130" i="18"/>
  <c r="U1122" i="18"/>
  <c r="U1114" i="18"/>
  <c r="U1106" i="18"/>
  <c r="U1098" i="18"/>
  <c r="U1090" i="18"/>
  <c r="U1082" i="18"/>
  <c r="U1074" i="18"/>
  <c r="U1066" i="18"/>
  <c r="U1058" i="18"/>
  <c r="U1050" i="18"/>
  <c r="U1042" i="18"/>
  <c r="U1034" i="18"/>
  <c r="U1026" i="18"/>
  <c r="U1018" i="18"/>
  <c r="U1010" i="18"/>
  <c r="U1002" i="18"/>
  <c r="U994" i="18"/>
  <c r="U986" i="18"/>
  <c r="U978" i="18"/>
  <c r="U970" i="18"/>
  <c r="U962" i="18"/>
  <c r="U954" i="18"/>
  <c r="U946" i="18"/>
  <c r="U938" i="18"/>
  <c r="U930" i="18"/>
  <c r="U922" i="18"/>
  <c r="U914" i="18"/>
  <c r="U906" i="18"/>
  <c r="U898" i="18"/>
  <c r="U890" i="18"/>
  <c r="U882" i="18"/>
  <c r="U874" i="18"/>
  <c r="U866" i="18"/>
  <c r="U858" i="18"/>
  <c r="U850" i="18"/>
  <c r="U842" i="18"/>
  <c r="U834" i="18"/>
  <c r="U826" i="18"/>
  <c r="U818" i="18"/>
  <c r="U810" i="18"/>
  <c r="U802" i="18"/>
  <c r="U794" i="18"/>
  <c r="U786" i="18"/>
  <c r="U778" i="18"/>
  <c r="U770" i="18"/>
  <c r="U762" i="18"/>
  <c r="U754" i="18"/>
  <c r="U746" i="18"/>
  <c r="U738" i="18"/>
  <c r="U730" i="18"/>
  <c r="U722" i="18"/>
  <c r="U714" i="18"/>
  <c r="U706" i="18"/>
  <c r="U698" i="18"/>
  <c r="U690" i="18"/>
  <c r="U682" i="18"/>
  <c r="U674" i="18"/>
  <c r="U666" i="18"/>
  <c r="U658" i="18"/>
  <c r="U650" i="18"/>
  <c r="U642" i="18"/>
  <c r="U634" i="18"/>
  <c r="U626" i="18"/>
  <c r="U618" i="18"/>
  <c r="U610" i="18"/>
  <c r="U602" i="18"/>
  <c r="U594" i="18"/>
  <c r="U586" i="18"/>
  <c r="U578" i="18"/>
  <c r="U570" i="18"/>
  <c r="U562" i="18"/>
  <c r="U554" i="18"/>
  <c r="U546" i="18"/>
  <c r="U538" i="18"/>
  <c r="U530" i="18"/>
  <c r="U522" i="18"/>
  <c r="U514" i="18"/>
  <c r="U506" i="18"/>
  <c r="U498" i="18"/>
  <c r="U490" i="18"/>
  <c r="U482" i="18"/>
  <c r="U474" i="18"/>
  <c r="U466" i="18"/>
  <c r="U458" i="18"/>
  <c r="U450" i="18"/>
  <c r="U442" i="18"/>
  <c r="U434" i="18"/>
  <c r="U426" i="18"/>
  <c r="U418" i="18"/>
  <c r="U410" i="18"/>
  <c r="U402" i="18"/>
  <c r="U394" i="18"/>
  <c r="U386" i="18"/>
  <c r="U378" i="18"/>
  <c r="U370" i="18"/>
  <c r="U362" i="18"/>
  <c r="U354" i="18"/>
  <c r="U346" i="18"/>
  <c r="U338" i="18"/>
  <c r="U330" i="18"/>
  <c r="U322" i="18"/>
  <c r="U314" i="18"/>
  <c r="U306" i="18"/>
  <c r="U298" i="18"/>
  <c r="U290" i="18"/>
  <c r="U282" i="18"/>
  <c r="U274" i="18"/>
  <c r="U266" i="18"/>
  <c r="U258" i="18"/>
  <c r="U250" i="18"/>
  <c r="U242" i="18"/>
  <c r="U234" i="18"/>
  <c r="U226" i="18"/>
  <c r="U218" i="18"/>
  <c r="U210" i="18"/>
  <c r="U202" i="18"/>
  <c r="U194" i="18"/>
  <c r="U186" i="18"/>
  <c r="U178" i="18"/>
  <c r="U170" i="18"/>
  <c r="U162" i="18"/>
  <c r="U154" i="18"/>
  <c r="U146" i="18"/>
  <c r="U138" i="18"/>
  <c r="U130" i="18"/>
  <c r="U122" i="18"/>
  <c r="U114" i="18"/>
  <c r="U106" i="18"/>
  <c r="U98" i="18"/>
  <c r="U90" i="18"/>
  <c r="U82" i="18"/>
  <c r="U74" i="18"/>
  <c r="U66" i="18"/>
  <c r="U58" i="18"/>
  <c r="U50" i="18"/>
  <c r="U42" i="18"/>
  <c r="U34" i="18"/>
  <c r="U26" i="18"/>
  <c r="U18" i="18"/>
  <c r="U10" i="18"/>
  <c r="U14" i="18"/>
  <c r="V248" i="18"/>
  <c r="W693" i="18"/>
  <c r="W685" i="18"/>
  <c r="W677" i="18"/>
  <c r="W669" i="18"/>
  <c r="W661" i="18"/>
  <c r="W653" i="18"/>
  <c r="W645" i="18"/>
  <c r="W637" i="18"/>
  <c r="W629" i="18"/>
  <c r="W621" i="18"/>
  <c r="W613" i="18"/>
  <c r="W605" i="18"/>
  <c r="W597" i="18"/>
  <c r="W589" i="18"/>
  <c r="W581" i="18"/>
  <c r="W573" i="18"/>
  <c r="W565" i="18"/>
  <c r="W557" i="18"/>
  <c r="W549" i="18"/>
  <c r="W541" i="18"/>
  <c r="W533" i="18"/>
  <c r="W525" i="18"/>
  <c r="W517" i="18"/>
  <c r="W509" i="18"/>
  <c r="W501" i="18"/>
  <c r="W493" i="18"/>
  <c r="W485" i="18"/>
  <c r="W477" i="18"/>
  <c r="W469" i="18"/>
  <c r="W461" i="18"/>
  <c r="W453" i="18"/>
  <c r="W445" i="18"/>
  <c r="W437" i="18"/>
  <c r="W429" i="18"/>
  <c r="W421" i="18"/>
  <c r="W413" i="18"/>
  <c r="W405" i="18"/>
  <c r="W397" i="18"/>
  <c r="W389" i="18"/>
  <c r="W381" i="18"/>
  <c r="W373" i="18"/>
  <c r="W365" i="18"/>
  <c r="W357" i="18"/>
  <c r="W349" i="18"/>
  <c r="W341" i="18"/>
  <c r="W333" i="18"/>
  <c r="W325" i="18"/>
  <c r="W317" i="18"/>
  <c r="W309" i="18"/>
  <c r="W301" i="18"/>
  <c r="W293" i="18"/>
  <c r="W285" i="18"/>
  <c r="W277" i="18"/>
  <c r="W269" i="18"/>
  <c r="W261" i="18"/>
  <c r="W253" i="18"/>
  <c r="W245" i="18"/>
  <c r="W237" i="18"/>
  <c r="W229" i="18"/>
  <c r="W221" i="18"/>
  <c r="W213" i="18"/>
  <c r="W205" i="18"/>
  <c r="W197" i="18"/>
  <c r="W189" i="18"/>
  <c r="W181" i="18"/>
  <c r="W173" i="18"/>
  <c r="W165" i="18"/>
  <c r="W157" i="18"/>
  <c r="W149" i="18"/>
  <c r="W141" i="18"/>
  <c r="W133" i="18"/>
  <c r="W125" i="18"/>
  <c r="W117" i="18"/>
  <c r="W109" i="18"/>
  <c r="W101" i="18"/>
  <c r="W93" i="18"/>
  <c r="W85" i="18"/>
  <c r="W77" i="18"/>
  <c r="W69" i="18"/>
  <c r="W61" i="18"/>
  <c r="W53" i="18"/>
  <c r="W45" i="18"/>
  <c r="W37" i="18"/>
  <c r="W29" i="18"/>
  <c r="W21" i="18"/>
  <c r="V240" i="18"/>
  <c r="V232" i="18"/>
  <c r="V224" i="18"/>
  <c r="V216" i="18"/>
  <c r="V208" i="18"/>
  <c r="V200" i="18"/>
  <c r="V192" i="18"/>
  <c r="V184" i="18"/>
  <c r="V176" i="18"/>
  <c r="V168" i="18"/>
  <c r="V160" i="18"/>
  <c r="V152" i="18"/>
  <c r="V144" i="18"/>
  <c r="V136" i="18"/>
  <c r="V128" i="18"/>
  <c r="V120" i="18"/>
  <c r="V112" i="18"/>
  <c r="V104" i="18"/>
  <c r="V96" i="18"/>
  <c r="V88" i="18"/>
  <c r="V80" i="18"/>
  <c r="V72" i="18"/>
  <c r="V64" i="18"/>
  <c r="V56" i="18"/>
  <c r="V48" i="18"/>
  <c r="V40" i="18"/>
  <c r="V32" i="18"/>
  <c r="V24" i="18"/>
  <c r="U1310" i="18"/>
  <c r="U1302" i="18"/>
  <c r="U1294" i="18"/>
  <c r="U1398" i="18"/>
  <c r="U1374" i="18"/>
  <c r="U1350" i="18"/>
  <c r="U1326" i="18"/>
  <c r="U1406" i="18"/>
  <c r="U1382" i="18"/>
  <c r="U1358" i="18"/>
  <c r="U1334" i="18"/>
  <c r="U1390" i="18"/>
  <c r="U1366" i="18"/>
  <c r="U1342" i="18"/>
  <c r="U1318" i="18"/>
  <c r="U1286" i="18"/>
  <c r="U1278" i="18"/>
  <c r="U1270" i="18"/>
  <c r="U1262" i="18"/>
  <c r="U1254" i="18"/>
  <c r="U1246" i="18"/>
  <c r="U1238" i="18"/>
  <c r="U1230" i="18"/>
  <c r="U1222" i="18"/>
  <c r="U1214" i="18"/>
  <c r="U1206" i="18"/>
  <c r="U1198" i="18"/>
  <c r="U1190" i="18"/>
  <c r="U1182" i="18"/>
  <c r="U1174" i="18"/>
  <c r="U1166" i="18"/>
  <c r="U1158" i="18"/>
  <c r="U1150" i="18"/>
  <c r="U1142" i="18"/>
  <c r="U1134" i="18"/>
  <c r="U1126" i="18"/>
  <c r="U1118" i="18"/>
  <c r="U1110" i="18"/>
  <c r="U1102" i="18"/>
  <c r="U1094" i="18"/>
  <c r="U1086" i="18"/>
  <c r="U1078" i="18"/>
  <c r="U1070" i="18"/>
  <c r="U1062" i="18"/>
  <c r="U1054" i="18"/>
  <c r="U1046" i="18"/>
  <c r="U1038" i="18"/>
  <c r="U1030" i="18"/>
  <c r="U1022" i="18"/>
  <c r="U1014" i="18"/>
  <c r="U1006" i="18"/>
  <c r="U998" i="18"/>
  <c r="U990" i="18"/>
  <c r="U982" i="18"/>
  <c r="U974" i="18"/>
  <c r="U966" i="18"/>
  <c r="U958" i="18"/>
  <c r="U950" i="18"/>
  <c r="U942" i="18"/>
  <c r="U934" i="18"/>
  <c r="U926" i="18"/>
  <c r="U918" i="18"/>
  <c r="U910" i="18"/>
  <c r="U902" i="18"/>
  <c r="U894" i="18"/>
  <c r="U886" i="18"/>
  <c r="U878" i="18"/>
  <c r="U870" i="18"/>
  <c r="U862" i="18"/>
  <c r="U854" i="18"/>
  <c r="U846" i="18"/>
  <c r="U838" i="18"/>
  <c r="U830" i="18"/>
  <c r="U822" i="18"/>
  <c r="U814" i="18"/>
  <c r="U806" i="18"/>
  <c r="U798" i="18"/>
  <c r="U790" i="18"/>
  <c r="U782" i="18"/>
  <c r="U774" i="18"/>
  <c r="U766" i="18"/>
  <c r="U758" i="18"/>
  <c r="U750" i="18"/>
  <c r="U742" i="18"/>
  <c r="U734" i="18"/>
  <c r="U726" i="18"/>
  <c r="U718" i="18"/>
  <c r="U710" i="18"/>
  <c r="U702" i="18"/>
  <c r="U694" i="18"/>
  <c r="U686" i="18"/>
  <c r="U678" i="18"/>
  <c r="U670" i="18"/>
  <c r="U662" i="18"/>
  <c r="U654" i="18"/>
  <c r="U646" i="18"/>
  <c r="U638" i="18"/>
  <c r="U630" i="18"/>
  <c r="U622" i="18"/>
  <c r="U614" i="18"/>
  <c r="U606" i="18"/>
  <c r="U598" i="18"/>
  <c r="U590" i="18"/>
  <c r="U582" i="18"/>
  <c r="U574" i="18"/>
  <c r="U566" i="18"/>
  <c r="U558" i="18"/>
  <c r="U550" i="18"/>
  <c r="U542" i="18"/>
  <c r="U534" i="18"/>
  <c r="U526" i="18"/>
  <c r="U518" i="18"/>
  <c r="U510" i="18"/>
  <c r="U502" i="18"/>
  <c r="U494" i="18"/>
  <c r="U486" i="18"/>
  <c r="U478" i="18"/>
  <c r="U470" i="18"/>
  <c r="U462" i="18"/>
  <c r="U454" i="18"/>
  <c r="U446" i="18"/>
  <c r="U438" i="18"/>
  <c r="U430" i="18"/>
  <c r="U422" i="18"/>
  <c r="U414" i="18"/>
  <c r="U406" i="18"/>
  <c r="U398" i="18"/>
  <c r="U390" i="18"/>
  <c r="U382" i="18"/>
  <c r="U374" i="18"/>
  <c r="U366" i="18"/>
  <c r="U358" i="18"/>
  <c r="U350" i="18"/>
  <c r="U342" i="18"/>
  <c r="U334" i="18"/>
  <c r="U326" i="18"/>
  <c r="U318" i="18"/>
  <c r="U310" i="18"/>
  <c r="U302" i="18"/>
  <c r="U294" i="18"/>
  <c r="U286" i="18"/>
  <c r="U278" i="18"/>
  <c r="U270" i="18"/>
  <c r="U262" i="18"/>
  <c r="U254" i="18"/>
  <c r="U246" i="18"/>
  <c r="U238" i="18"/>
  <c r="U230" i="18"/>
  <c r="U222" i="18"/>
  <c r="U214" i="18"/>
  <c r="U206" i="18"/>
  <c r="U198" i="18"/>
  <c r="U190" i="18"/>
  <c r="U182" i="18"/>
  <c r="U174" i="18"/>
  <c r="U166" i="18"/>
  <c r="U158" i="18"/>
  <c r="U150" i="18"/>
  <c r="U142" i="18"/>
  <c r="U134" i="18"/>
  <c r="U126" i="18"/>
  <c r="U118" i="18"/>
  <c r="U110" i="18"/>
  <c r="U102" i="18"/>
  <c r="U94" i="18"/>
  <c r="U86" i="18"/>
  <c r="U78" i="18"/>
  <c r="U70" i="18"/>
  <c r="U62" i="18"/>
  <c r="U54" i="18"/>
  <c r="U46" i="18"/>
  <c r="U38" i="18"/>
  <c r="U30" i="18"/>
  <c r="U22" i="18"/>
  <c r="W1408" i="18"/>
  <c r="W1400" i="18"/>
  <c r="W1392" i="18"/>
  <c r="W1384" i="18"/>
  <c r="W1376" i="18"/>
  <c r="W1368" i="18"/>
  <c r="W1360" i="18"/>
  <c r="W1352" i="18"/>
  <c r="W1344" i="18"/>
  <c r="W1336" i="18"/>
  <c r="W1328" i="18"/>
  <c r="V1403" i="18"/>
  <c r="V1395" i="18"/>
  <c r="V1387" i="18"/>
  <c r="V1379" i="18"/>
  <c r="V1371" i="18"/>
  <c r="V1363" i="18"/>
  <c r="V1355" i="18"/>
  <c r="V1347" i="18"/>
  <c r="V1339" i="18"/>
  <c r="V1331" i="18"/>
  <c r="V1405" i="18"/>
  <c r="V1397" i="18"/>
  <c r="V1389" i="18"/>
  <c r="V1381" i="18"/>
  <c r="V1373" i="18"/>
  <c r="V1365" i="18"/>
  <c r="V1357" i="18"/>
  <c r="V1349" i="18"/>
  <c r="V1341" i="18"/>
  <c r="W1320" i="18"/>
  <c r="W1312" i="18"/>
  <c r="W1304" i="18"/>
  <c r="W1296" i="18"/>
  <c r="W1288" i="18"/>
  <c r="W1280" i="18"/>
  <c r="W1272" i="18"/>
  <c r="W1264" i="18"/>
  <c r="W1256" i="18"/>
  <c r="W1248" i="18"/>
  <c r="W1240" i="18"/>
  <c r="W1232" i="18"/>
  <c r="W1224" i="18"/>
  <c r="W1216" i="18"/>
  <c r="W1208" i="18"/>
  <c r="W1200" i="18"/>
  <c r="W1192" i="18"/>
  <c r="W1184" i="18"/>
  <c r="W1176" i="18"/>
  <c r="W1168" i="18"/>
  <c r="W1160" i="18"/>
  <c r="W1152" i="18"/>
  <c r="W1144" i="18"/>
  <c r="W1136" i="18"/>
  <c r="W1128" i="18"/>
  <c r="W1120" i="18"/>
  <c r="W1112" i="18"/>
  <c r="W1104" i="18"/>
  <c r="W1096" i="18"/>
  <c r="W1088" i="18"/>
  <c r="W1080" i="18"/>
  <c r="W1072" i="18"/>
  <c r="W1064" i="18"/>
  <c r="W1056" i="18"/>
  <c r="W1048" i="18"/>
  <c r="W1040" i="18"/>
  <c r="W1032" i="18"/>
  <c r="W1024" i="18"/>
  <c r="W1016" i="18"/>
  <c r="W1008" i="18"/>
  <c r="W1000" i="18"/>
  <c r="W992" i="18"/>
  <c r="W984" i="18"/>
  <c r="W976" i="18"/>
  <c r="W968" i="18"/>
  <c r="W960" i="18"/>
  <c r="W952" i="18"/>
  <c r="W944" i="18"/>
  <c r="W936" i="18"/>
  <c r="W928" i="18"/>
  <c r="W920" i="18"/>
  <c r="W912" i="18"/>
  <c r="W904" i="18"/>
  <c r="W896" i="18"/>
  <c r="W888" i="18"/>
  <c r="W880" i="18"/>
  <c r="W872" i="18"/>
  <c r="W864" i="18"/>
  <c r="W856" i="18"/>
  <c r="W848" i="18"/>
  <c r="W840" i="18"/>
  <c r="W832" i="18"/>
  <c r="W824" i="18"/>
  <c r="W816" i="18"/>
  <c r="W808" i="18"/>
  <c r="W800" i="18"/>
  <c r="W792" i="18"/>
  <c r="W784" i="18"/>
  <c r="W776" i="18"/>
  <c r="W768" i="18"/>
  <c r="W760" i="18"/>
  <c r="W752" i="18"/>
  <c r="W744" i="18"/>
  <c r="W736" i="18"/>
  <c r="W728" i="18"/>
  <c r="W720" i="18"/>
  <c r="W712" i="18"/>
  <c r="W704" i="18"/>
  <c r="V1323" i="18"/>
  <c r="V1315" i="18"/>
  <c r="V1307" i="18"/>
  <c r="V1299" i="18"/>
  <c r="V1291" i="18"/>
  <c r="V1283" i="18"/>
  <c r="V1275" i="18"/>
  <c r="V1267" i="18"/>
  <c r="V1259" i="18"/>
  <c r="V1251" i="18"/>
  <c r="V1243" i="18"/>
  <c r="V1235" i="18"/>
  <c r="V1227" i="18"/>
  <c r="V1219" i="18"/>
  <c r="V1211" i="18"/>
  <c r="V1203" i="18"/>
  <c r="V1195" i="18"/>
  <c r="V1187" i="18"/>
  <c r="V1179" i="18"/>
  <c r="V1171" i="18"/>
  <c r="V1163" i="18"/>
  <c r="V1155" i="18"/>
  <c r="V1147" i="18"/>
  <c r="V1139" i="18"/>
  <c r="V1131" i="18"/>
  <c r="V1123" i="18"/>
  <c r="V1115" i="18"/>
  <c r="V1107" i="18"/>
  <c r="V1099" i="18"/>
  <c r="V1091" i="18"/>
  <c r="V1083" i="18"/>
  <c r="V1075" i="18"/>
  <c r="V1067" i="18"/>
  <c r="V1059" i="18"/>
  <c r="V1051" i="18"/>
  <c r="V1043" i="18"/>
  <c r="V1035" i="18"/>
  <c r="V1027" i="18"/>
  <c r="V1019" i="18"/>
  <c r="V1011" i="18"/>
  <c r="V1003" i="18"/>
  <c r="V995" i="18"/>
  <c r="V987" i="18"/>
  <c r="V979" i="18"/>
  <c r="V971" i="18"/>
  <c r="V963" i="18"/>
  <c r="V955" i="18"/>
  <c r="V947" i="18"/>
  <c r="V939" i="18"/>
  <c r="V931" i="18"/>
  <c r="V923" i="18"/>
  <c r="V915" i="18"/>
  <c r="V907" i="18"/>
  <c r="V899" i="18"/>
  <c r="V891" i="18"/>
  <c r="V883" i="18"/>
  <c r="V875" i="18"/>
  <c r="V867" i="18"/>
  <c r="V859" i="18"/>
  <c r="V851" i="18"/>
  <c r="V843" i="18"/>
  <c r="V835" i="18"/>
  <c r="V827" i="18"/>
  <c r="V819" i="18"/>
  <c r="V811" i="18"/>
  <c r="V803" i="18"/>
  <c r="V795" i="18"/>
  <c r="V787" i="18"/>
  <c r="V779" i="18"/>
  <c r="V771" i="18"/>
  <c r="V763" i="18"/>
  <c r="V755" i="18"/>
  <c r="V747" i="18"/>
  <c r="V739" i="18"/>
  <c r="V731" i="18"/>
  <c r="V723" i="18"/>
  <c r="V715" i="18"/>
  <c r="V707" i="18"/>
  <c r="V699" i="18"/>
  <c r="V691" i="18"/>
  <c r="V683" i="18"/>
  <c r="V675" i="18"/>
  <c r="V667" i="18"/>
  <c r="V659" i="18"/>
  <c r="V651" i="18"/>
  <c r="W696" i="18"/>
  <c r="W688" i="18"/>
  <c r="W680" i="18"/>
  <c r="W672" i="18"/>
  <c r="W664" i="18"/>
  <c r="W656" i="18"/>
  <c r="W648" i="18"/>
  <c r="W640" i="18"/>
  <c r="W632" i="18"/>
  <c r="W624" i="18"/>
  <c r="W616" i="18"/>
  <c r="W608" i="18"/>
  <c r="W600" i="18"/>
  <c r="W592" i="18"/>
  <c r="W584" i="18"/>
  <c r="W576" i="18"/>
  <c r="W568" i="18"/>
  <c r="W560" i="18"/>
  <c r="W552" i="18"/>
  <c r="W544" i="18"/>
  <c r="W536" i="18"/>
  <c r="W528" i="18"/>
  <c r="W520" i="18"/>
  <c r="W512" i="18"/>
  <c r="W504" i="18"/>
  <c r="W496" i="18"/>
  <c r="W488" i="18"/>
  <c r="W480" i="18"/>
  <c r="W472" i="18"/>
  <c r="W464" i="18"/>
  <c r="W456" i="18"/>
  <c r="W448" i="18"/>
  <c r="W440" i="18"/>
  <c r="W432" i="18"/>
  <c r="W424" i="18"/>
  <c r="W416" i="18"/>
  <c r="W408" i="18"/>
  <c r="W400" i="18"/>
  <c r="W392" i="18"/>
  <c r="W384" i="18"/>
  <c r="W376" i="18"/>
  <c r="W368" i="18"/>
  <c r="W360" i="18"/>
  <c r="W352" i="18"/>
  <c r="W344" i="18"/>
  <c r="W336" i="18"/>
  <c r="W328" i="18"/>
  <c r="W320" i="18"/>
  <c r="W312" i="18"/>
  <c r="W304" i="18"/>
  <c r="W296" i="18"/>
  <c r="W288" i="18"/>
  <c r="W280" i="18"/>
  <c r="W272" i="18"/>
  <c r="W264" i="18"/>
  <c r="W256" i="18"/>
  <c r="W248" i="18"/>
  <c r="W240" i="18"/>
  <c r="W232" i="18"/>
  <c r="W224" i="18"/>
  <c r="W216" i="18"/>
  <c r="W208" i="18"/>
  <c r="W200" i="18"/>
  <c r="W192" i="18"/>
  <c r="W184" i="18"/>
  <c r="W176" i="18"/>
  <c r="W168" i="18"/>
  <c r="W160" i="18"/>
  <c r="W152" i="18"/>
  <c r="W144" i="18"/>
  <c r="W136" i="18"/>
  <c r="W128" i="18"/>
  <c r="W120" i="18"/>
  <c r="W112" i="18"/>
  <c r="W104" i="18"/>
  <c r="W96" i="18"/>
  <c r="W88" i="18"/>
  <c r="W80" i="18"/>
  <c r="W72" i="18"/>
  <c r="W64" i="18"/>
  <c r="W56" i="18"/>
  <c r="W48" i="18"/>
  <c r="W40" i="18"/>
  <c r="W32" i="18"/>
  <c r="W24" i="18"/>
  <c r="V643" i="18"/>
  <c r="V635" i="18"/>
  <c r="V627" i="18"/>
  <c r="V619" i="18"/>
  <c r="V611" i="18"/>
  <c r="V603" i="18"/>
  <c r="V595" i="18"/>
  <c r="V587" i="18"/>
  <c r="V579" i="18"/>
  <c r="V571" i="18"/>
  <c r="V563" i="18"/>
  <c r="V555" i="18"/>
  <c r="V547" i="18"/>
  <c r="V539" i="18"/>
  <c r="V531" i="18"/>
  <c r="V523" i="18"/>
  <c r="V515" i="18"/>
  <c r="V507" i="18"/>
  <c r="V499" i="18"/>
  <c r="V491" i="18"/>
  <c r="V483" i="18"/>
  <c r="V475" i="18"/>
  <c r="V467" i="18"/>
  <c r="V459" i="18"/>
  <c r="V451" i="18"/>
  <c r="V443" i="18"/>
  <c r="V435" i="18"/>
  <c r="V427" i="18"/>
  <c r="V419" i="18"/>
  <c r="V411" i="18"/>
  <c r="V403" i="18"/>
  <c r="V395" i="18"/>
  <c r="V387" i="18"/>
  <c r="V379" i="18"/>
  <c r="V371" i="18"/>
  <c r="V363" i="18"/>
  <c r="V355" i="18"/>
  <c r="V347" i="18"/>
  <c r="V339" i="18"/>
  <c r="V331" i="18"/>
  <c r="V323" i="18"/>
  <c r="V315" i="18"/>
  <c r="V307" i="18"/>
  <c r="V299" i="18"/>
  <c r="V291" i="18"/>
  <c r="V283" i="18"/>
  <c r="V275" i="18"/>
  <c r="V267" i="18"/>
  <c r="V259" i="18"/>
  <c r="V251" i="18"/>
  <c r="V243" i="18"/>
  <c r="V235" i="18"/>
  <c r="V227" i="18"/>
  <c r="V219" i="18"/>
  <c r="V211" i="18"/>
  <c r="V203" i="18"/>
  <c r="V195" i="18"/>
  <c r="V187" i="18"/>
  <c r="V179" i="18"/>
  <c r="V171" i="18"/>
  <c r="V163" i="18"/>
  <c r="V155" i="18"/>
  <c r="V147" i="18"/>
  <c r="V139" i="18"/>
  <c r="V131" i="18"/>
  <c r="V123" i="18"/>
  <c r="V115" i="18"/>
  <c r="V107" i="18"/>
  <c r="V99" i="18"/>
  <c r="V91" i="18"/>
  <c r="V83" i="18"/>
  <c r="V75" i="18"/>
  <c r="V67" i="18"/>
  <c r="V59" i="18"/>
  <c r="V51" i="18"/>
  <c r="V43" i="18"/>
  <c r="V35" i="18"/>
  <c r="V27" i="18"/>
  <c r="V11" i="18"/>
  <c r="U337" i="18"/>
  <c r="V19" i="18"/>
  <c r="W13" i="18"/>
  <c r="W16" i="18"/>
  <c r="V16" i="18"/>
  <c r="U1404" i="18"/>
  <c r="U1396" i="18"/>
  <c r="U1388" i="18"/>
  <c r="U1380" i="18"/>
  <c r="U1372" i="18"/>
  <c r="U1364" i="18"/>
  <c r="U1356" i="18"/>
  <c r="U1348" i="18"/>
  <c r="U1340" i="18"/>
  <c r="U1332" i="18"/>
  <c r="U1324" i="18"/>
  <c r="U1316" i="18"/>
  <c r="U1308" i="18"/>
  <c r="U1300" i="18"/>
  <c r="U1292" i="18"/>
  <c r="U1284" i="18"/>
  <c r="U1276" i="18"/>
  <c r="U1268" i="18"/>
  <c r="U1260" i="18"/>
  <c r="U1252" i="18"/>
  <c r="U1244" i="18"/>
  <c r="U1236" i="18"/>
  <c r="U1228" i="18"/>
  <c r="U1220" i="18"/>
  <c r="U1212" i="18"/>
  <c r="U1204" i="18"/>
  <c r="U1196" i="18"/>
  <c r="U1188" i="18"/>
  <c r="U1180" i="18"/>
  <c r="U1172" i="18"/>
  <c r="U1164" i="18"/>
  <c r="U1156" i="18"/>
  <c r="U1148" i="18"/>
  <c r="U1140" i="18"/>
  <c r="U1132" i="18"/>
  <c r="U1124" i="18"/>
  <c r="U1116" i="18"/>
  <c r="U1108" i="18"/>
  <c r="U1100" i="18"/>
  <c r="U1092" i="18"/>
  <c r="U1084" i="18"/>
  <c r="U1076" i="18"/>
  <c r="U1068" i="18"/>
  <c r="U1060" i="18"/>
  <c r="U1052" i="18"/>
  <c r="U1044" i="18"/>
  <c r="U1036" i="18"/>
  <c r="U1020" i="18"/>
  <c r="U1012" i="18"/>
  <c r="U1004" i="18"/>
  <c r="U996" i="18"/>
  <c r="U988" i="18"/>
  <c r="U980" i="18"/>
  <c r="U972" i="18"/>
  <c r="U964" i="18"/>
  <c r="U956" i="18"/>
  <c r="U948" i="18"/>
  <c r="U940" i="18"/>
  <c r="U932" i="18"/>
  <c r="U924" i="18"/>
  <c r="U916" i="18"/>
  <c r="U908" i="18"/>
  <c r="U900" i="18"/>
  <c r="U892" i="18"/>
  <c r="U884" i="18"/>
  <c r="U876" i="18"/>
  <c r="U868" i="18"/>
  <c r="U860" i="18"/>
  <c r="U852" i="18"/>
  <c r="U844" i="18"/>
  <c r="U836" i="18"/>
  <c r="U828" i="18"/>
  <c r="U820" i="18"/>
  <c r="U812" i="18"/>
  <c r="U804" i="18"/>
  <c r="U796" i="18"/>
  <c r="U788" i="18"/>
  <c r="U780" i="18"/>
  <c r="U772" i="18"/>
  <c r="U764" i="18"/>
  <c r="U756" i="18"/>
  <c r="U748" i="18"/>
  <c r="U740" i="18"/>
  <c r="U732" i="18"/>
  <c r="U724" i="18"/>
  <c r="U716" i="18"/>
  <c r="U708" i="18"/>
  <c r="U700" i="18"/>
  <c r="U692" i="18"/>
  <c r="U609" i="18"/>
  <c r="U441" i="18"/>
  <c r="U425" i="18"/>
  <c r="U409" i="18"/>
  <c r="U393" i="18"/>
  <c r="U385" i="18"/>
  <c r="U369" i="18"/>
  <c r="U361" i="18"/>
  <c r="U345" i="18"/>
  <c r="U449" i="18"/>
  <c r="U433" i="18"/>
  <c r="U417" i="18"/>
  <c r="U401" i="18"/>
  <c r="U377" i="18"/>
  <c r="U353" i="18"/>
  <c r="U684" i="18"/>
  <c r="U676" i="18"/>
  <c r="U668" i="18"/>
  <c r="U660" i="18"/>
  <c r="U652" i="18"/>
  <c r="U644" i="18"/>
  <c r="U636" i="18"/>
  <c r="U628" i="18"/>
  <c r="U620" i="18"/>
  <c r="U612" i="18"/>
  <c r="U604" i="18"/>
  <c r="U596" i="18"/>
  <c r="U588" i="18"/>
  <c r="U580" i="18"/>
  <c r="U572" i="18"/>
  <c r="U564" i="18"/>
  <c r="U556" i="18"/>
  <c r="U548" i="18"/>
  <c r="U540" i="18"/>
  <c r="U532" i="18"/>
  <c r="U524" i="18"/>
  <c r="U516" i="18"/>
  <c r="U508" i="18"/>
  <c r="U500" i="18"/>
  <c r="U492" i="18"/>
  <c r="U484" i="18"/>
  <c r="U476" i="18"/>
  <c r="U468" i="18"/>
  <c r="U460" i="18"/>
  <c r="U452" i="18"/>
  <c r="U444" i="18"/>
  <c r="U436" i="18"/>
  <c r="U428" i="18"/>
  <c r="U420" i="18"/>
  <c r="U412" i="18"/>
  <c r="U404" i="18"/>
  <c r="U396" i="18"/>
  <c r="U388" i="18"/>
  <c r="U380" i="18"/>
  <c r="U372" i="18"/>
  <c r="U364" i="18"/>
  <c r="U356" i="18"/>
  <c r="U348" i="18"/>
  <c r="U340" i="18"/>
  <c r="U332" i="18"/>
  <c r="U324" i="18"/>
  <c r="U316" i="18"/>
  <c r="U308" i="18"/>
  <c r="U300" i="18"/>
  <c r="U292" i="18"/>
  <c r="U284" i="18"/>
  <c r="U276" i="18"/>
  <c r="U268" i="18"/>
  <c r="U260" i="18"/>
  <c r="U252" i="18"/>
  <c r="U244" i="18"/>
  <c r="U236" i="18"/>
  <c r="U228" i="18"/>
  <c r="U220" i="18"/>
  <c r="U212" i="18"/>
  <c r="U204" i="18"/>
  <c r="U196" i="18"/>
  <c r="U188" i="18"/>
  <c r="U180" i="18"/>
  <c r="U172" i="18"/>
  <c r="U164" i="18"/>
  <c r="U156" i="18"/>
  <c r="U148" i="18"/>
  <c r="U140" i="18"/>
  <c r="U132" i="18"/>
  <c r="U124" i="18"/>
  <c r="U116" i="18"/>
  <c r="U108" i="18"/>
  <c r="U100" i="18"/>
  <c r="U92" i="18"/>
  <c r="U84" i="18"/>
  <c r="U76" i="18"/>
  <c r="U68" i="18"/>
  <c r="U60" i="18"/>
  <c r="U52" i="18"/>
  <c r="U44" i="18"/>
  <c r="U36" i="18"/>
  <c r="U28" i="18"/>
  <c r="U20" i="18"/>
  <c r="U12" i="18"/>
  <c r="U329" i="18"/>
  <c r="U321" i="18"/>
  <c r="U313" i="18"/>
  <c r="U305" i="18"/>
  <c r="U297" i="18"/>
  <c r="U289" i="18"/>
  <c r="U281" i="18"/>
  <c r="U273" i="18"/>
  <c r="U265" i="18"/>
  <c r="U257" i="18"/>
  <c r="U249" i="18"/>
  <c r="U241" i="18"/>
  <c r="U233" i="18"/>
  <c r="U225" i="18"/>
  <c r="U217" i="18"/>
  <c r="U209" i="18"/>
  <c r="U201" i="18"/>
  <c r="U193" i="18"/>
  <c r="U185" i="18"/>
  <c r="U177" i="18"/>
  <c r="U169" i="18"/>
  <c r="U161" i="18"/>
  <c r="U153" i="18"/>
  <c r="U145" i="18"/>
  <c r="U137" i="18"/>
  <c r="U129" i="18"/>
  <c r="U121" i="18"/>
  <c r="U113" i="18"/>
  <c r="U105" i="18"/>
  <c r="U97" i="18"/>
  <c r="U89" i="18"/>
  <c r="U81" i="18"/>
  <c r="U73" i="18"/>
  <c r="U65" i="18"/>
  <c r="U57" i="18"/>
  <c r="U49" i="18"/>
  <c r="U41" i="18"/>
  <c r="U33" i="18"/>
  <c r="U25" i="18"/>
  <c r="U17" i="18"/>
  <c r="W366" i="18"/>
  <c r="W358" i="18"/>
  <c r="W350" i="18"/>
  <c r="W342" i="18"/>
  <c r="W334" i="18"/>
  <c r="W326" i="18"/>
  <c r="W318" i="18"/>
  <c r="W310" i="18"/>
  <c r="W302" i="18"/>
  <c r="W294" i="18"/>
  <c r="W286" i="18"/>
  <c r="W278" i="18"/>
  <c r="W270" i="18"/>
  <c r="W262" i="18"/>
  <c r="W254" i="18"/>
  <c r="W246" i="18"/>
  <c r="W238" i="18"/>
  <c r="W230" i="18"/>
  <c r="W222" i="18"/>
  <c r="W214" i="18"/>
  <c r="W206" i="18"/>
  <c r="W198" i="18"/>
  <c r="W190" i="18"/>
  <c r="W182" i="18"/>
  <c r="W174" i="18"/>
  <c r="W166" i="18"/>
  <c r="W158" i="18"/>
  <c r="W150" i="18"/>
  <c r="W142" i="18"/>
  <c r="W134" i="18"/>
  <c r="W126" i="18"/>
  <c r="W118" i="18"/>
  <c r="W110" i="18"/>
  <c r="W102" i="18"/>
  <c r="W94" i="18"/>
  <c r="W86" i="18"/>
  <c r="W78" i="18"/>
  <c r="W70" i="18"/>
  <c r="W62" i="18"/>
  <c r="W54" i="18"/>
  <c r="W46" i="18"/>
  <c r="W38" i="18"/>
  <c r="W30" i="18"/>
  <c r="W22" i="18"/>
  <c r="W14" i="18"/>
  <c r="V329" i="18"/>
  <c r="V321" i="18"/>
  <c r="V313" i="18"/>
  <c r="V305" i="18"/>
  <c r="V289" i="18"/>
  <c r="V281" i="18"/>
  <c r="V273" i="18"/>
  <c r="V265" i="18"/>
  <c r="V257" i="18"/>
  <c r="V249" i="18"/>
  <c r="V241" i="18"/>
  <c r="V233" i="18"/>
  <c r="V225" i="18"/>
  <c r="V217" i="18"/>
  <c r="V209" i="18"/>
  <c r="V201" i="18"/>
  <c r="V193" i="18"/>
  <c r="V185" i="18"/>
  <c r="V177" i="18"/>
  <c r="V169" i="18"/>
  <c r="V161" i="18"/>
  <c r="V153" i="18"/>
  <c r="V145" i="18"/>
  <c r="V137" i="18"/>
  <c r="V129" i="18"/>
  <c r="V121" i="18"/>
  <c r="V113" i="18"/>
  <c r="V105" i="18"/>
  <c r="V97" i="18"/>
  <c r="V89" i="18"/>
  <c r="V81" i="18"/>
  <c r="V73" i="18"/>
  <c r="V65" i="18"/>
  <c r="V57" i="18"/>
  <c r="V49" i="18"/>
  <c r="V41" i="18"/>
  <c r="V33" i="18"/>
  <c r="V25" i="18"/>
  <c r="V17" i="18"/>
  <c r="U1028" i="18"/>
  <c r="W1406" i="18"/>
  <c r="W1398" i="18"/>
  <c r="W1390" i="18"/>
  <c r="W1382" i="18"/>
  <c r="W1374" i="18"/>
  <c r="W1366" i="18"/>
  <c r="W1358" i="18"/>
  <c r="W1350" i="18"/>
  <c r="W1342" i="18"/>
  <c r="W1334" i="18"/>
  <c r="W1326" i="18"/>
  <c r="W1318" i="18"/>
  <c r="W1310" i="18"/>
  <c r="W1302" i="18"/>
  <c r="W1294" i="18"/>
  <c r="W1286" i="18"/>
  <c r="W1278" i="18"/>
  <c r="W1270" i="18"/>
  <c r="W1262" i="18"/>
  <c r="W1254" i="18"/>
  <c r="W1246" i="18"/>
  <c r="W1238" i="18"/>
  <c r="W1230" i="18"/>
  <c r="W1222" i="18"/>
  <c r="W1214" i="18"/>
  <c r="W1206" i="18"/>
  <c r="W1198" i="18"/>
  <c r="W1190" i="18"/>
  <c r="W1182" i="18"/>
  <c r="W1174" i="18"/>
  <c r="W1166" i="18"/>
  <c r="W1158" i="18"/>
  <c r="W1150" i="18"/>
  <c r="W1142" i="18"/>
  <c r="W1134" i="18"/>
  <c r="W1126" i="18"/>
  <c r="W1118" i="18"/>
  <c r="W1110" i="18"/>
  <c r="W1102" i="18"/>
  <c r="W1094" i="18"/>
  <c r="W1086" i="18"/>
  <c r="W1078" i="18"/>
  <c r="W1070" i="18"/>
  <c r="W1062" i="18"/>
  <c r="W1054" i="18"/>
  <c r="W1046" i="18"/>
  <c r="W1038" i="18"/>
  <c r="W1030" i="18"/>
  <c r="W1022" i="18"/>
  <c r="W1014" i="18"/>
  <c r="W1006" i="18"/>
  <c r="V1409" i="18"/>
  <c r="V1401" i="18"/>
  <c r="V1393" i="18"/>
  <c r="V1385" i="18"/>
  <c r="V1377" i="18"/>
  <c r="V1369" i="18"/>
  <c r="V1361" i="18"/>
  <c r="V1353" i="18"/>
  <c r="V1345" i="18"/>
  <c r="V1337" i="18"/>
  <c r="V1329" i="18"/>
  <c r="V1321" i="18"/>
  <c r="V1313" i="18"/>
  <c r="V1305" i="18"/>
  <c r="V1297" i="18"/>
  <c r="V1289" i="18"/>
  <c r="V1281" i="18"/>
  <c r="V1273" i="18"/>
  <c r="V1265" i="18"/>
  <c r="V1257" i="18"/>
  <c r="V1249" i="18"/>
  <c r="V1241" i="18"/>
  <c r="V1233" i="18"/>
  <c r="V1225" i="18"/>
  <c r="V1217" i="18"/>
  <c r="V1209" i="18"/>
  <c r="V1201" i="18"/>
  <c r="V1193" i="18"/>
  <c r="V1185" i="18"/>
  <c r="V1177" i="18"/>
  <c r="V1169" i="18"/>
  <c r="V1161" i="18"/>
  <c r="V1153" i="18"/>
  <c r="V1145" i="18"/>
  <c r="V1137" i="18"/>
  <c r="V1129" i="18"/>
  <c r="V1121" i="18"/>
  <c r="V1113" i="18"/>
  <c r="V1105" i="18"/>
  <c r="V1097" i="18"/>
  <c r="V1089" i="18"/>
  <c r="V1081" i="18"/>
  <c r="V1073" i="18"/>
  <c r="V1065" i="18"/>
  <c r="V1057" i="18"/>
  <c r="V1049" i="18"/>
  <c r="V1041" i="18"/>
  <c r="V1033" i="18"/>
  <c r="V1025" i="18"/>
  <c r="V1017" i="18"/>
  <c r="V1009" i="18"/>
  <c r="W998" i="18"/>
  <c r="W990" i="18"/>
  <c r="W982" i="18"/>
  <c r="W974" i="18"/>
  <c r="W966" i="18"/>
  <c r="W958" i="18"/>
  <c r="W950" i="18"/>
  <c r="W942" i="18"/>
  <c r="W934" i="18"/>
  <c r="W926" i="18"/>
  <c r="W918" i="18"/>
  <c r="W910" i="18"/>
  <c r="W902" i="18"/>
  <c r="W894" i="18"/>
  <c r="W886" i="18"/>
  <c r="W878" i="18"/>
  <c r="W870" i="18"/>
  <c r="W862" i="18"/>
  <c r="W854" i="18"/>
  <c r="W846" i="18"/>
  <c r="W838" i="18"/>
  <c r="W830" i="18"/>
  <c r="W822" i="18"/>
  <c r="W814" i="18"/>
  <c r="W806" i="18"/>
  <c r="W798" i="18"/>
  <c r="W790" i="18"/>
  <c r="W782" i="18"/>
  <c r="W774" i="18"/>
  <c r="W766" i="18"/>
  <c r="W758" i="18"/>
  <c r="W750" i="18"/>
  <c r="W742" i="18"/>
  <c r="W734" i="18"/>
  <c r="W726" i="18"/>
  <c r="W718" i="18"/>
  <c r="W710" i="18"/>
  <c r="W702" i="18"/>
  <c r="W694" i="18"/>
  <c r="W686" i="18"/>
  <c r="W678" i="18"/>
  <c r="W670" i="18"/>
  <c r="W662" i="18"/>
  <c r="W654" i="18"/>
  <c r="W646" i="18"/>
  <c r="W638" i="18"/>
  <c r="W630" i="18"/>
  <c r="W622" i="18"/>
  <c r="W614" i="18"/>
  <c r="W606" i="18"/>
  <c r="W598" i="18"/>
  <c r="W590" i="18"/>
  <c r="W582" i="18"/>
  <c r="W574" i="18"/>
  <c r="W566" i="18"/>
  <c r="W558" i="18"/>
  <c r="W550" i="18"/>
  <c r="W542" i="18"/>
  <c r="W534" i="18"/>
  <c r="W526" i="18"/>
  <c r="W518" i="18"/>
  <c r="W510" i="18"/>
  <c r="W502" i="18"/>
  <c r="W494" i="18"/>
  <c r="W486" i="18"/>
  <c r="W478" i="18"/>
  <c r="W470" i="18"/>
  <c r="W462" i="18"/>
  <c r="W454" i="18"/>
  <c r="W446" i="18"/>
  <c r="W438" i="18"/>
  <c r="W430" i="18"/>
  <c r="W422" i="18"/>
  <c r="W414" i="18"/>
  <c r="W406" i="18"/>
  <c r="W398" i="18"/>
  <c r="W390" i="18"/>
  <c r="W382" i="18"/>
  <c r="W374" i="18"/>
  <c r="V1001" i="18"/>
  <c r="V993" i="18"/>
  <c r="V985" i="18"/>
  <c r="V977" i="18"/>
  <c r="V969" i="18"/>
  <c r="V961" i="18"/>
  <c r="V953" i="18"/>
  <c r="V945" i="18"/>
  <c r="V937" i="18"/>
  <c r="V929" i="18"/>
  <c r="V921" i="18"/>
  <c r="V913" i="18"/>
  <c r="V905" i="18"/>
  <c r="V897" i="18"/>
  <c r="V889" i="18"/>
  <c r="V881" i="18"/>
  <c r="V873" i="18"/>
  <c r="V865" i="18"/>
  <c r="V857" i="18"/>
  <c r="V849" i="18"/>
  <c r="V841" i="18"/>
  <c r="V833" i="18"/>
  <c r="V825" i="18"/>
  <c r="V817" i="18"/>
  <c r="V809" i="18"/>
  <c r="V801" i="18"/>
  <c r="V793" i="18"/>
  <c r="V785" i="18"/>
  <c r="V777" i="18"/>
  <c r="V769" i="18"/>
  <c r="V761" i="18"/>
  <c r="V753" i="18"/>
  <c r="V745" i="18"/>
  <c r="V737" i="18"/>
  <c r="V729" i="18"/>
  <c r="V721" i="18"/>
  <c r="V713" i="18"/>
  <c r="V705" i="18"/>
  <c r="V697" i="18"/>
  <c r="V689" i="18"/>
  <c r="V681" i="18"/>
  <c r="V673" i="18"/>
  <c r="V665" i="18"/>
  <c r="V657" i="18"/>
  <c r="V649" i="18"/>
  <c r="V641" i="18"/>
  <c r="V633" i="18"/>
  <c r="V625" i="18"/>
  <c r="V617" i="18"/>
  <c r="V609" i="18"/>
  <c r="V601" i="18"/>
  <c r="V593" i="18"/>
  <c r="V585" i="18"/>
  <c r="V577" i="18"/>
  <c r="V569" i="18"/>
  <c r="V561" i="18"/>
  <c r="V553" i="18"/>
  <c r="V545" i="18"/>
  <c r="V537" i="18"/>
  <c r="V529" i="18"/>
  <c r="V521" i="18"/>
  <c r="V513" i="18"/>
  <c r="V505" i="18"/>
  <c r="V497" i="18"/>
  <c r="V489" i="18"/>
  <c r="V481" i="18"/>
  <c r="V473" i="18"/>
  <c r="V465" i="18"/>
  <c r="V457" i="18"/>
  <c r="V449" i="18"/>
  <c r="V441" i="18"/>
  <c r="V433" i="18"/>
  <c r="V425" i="18"/>
  <c r="V417" i="18"/>
  <c r="V409" i="18"/>
  <c r="V401" i="18"/>
  <c r="V393" i="18"/>
  <c r="V385" i="18"/>
  <c r="V377" i="18"/>
  <c r="V369" i="18"/>
  <c r="V361" i="18"/>
  <c r="V353" i="18"/>
  <c r="V345" i="18"/>
  <c r="V337" i="18"/>
  <c r="V297" i="18"/>
  <c r="U15" i="18"/>
  <c r="V164" i="18"/>
  <c r="U1407" i="18"/>
  <c r="U1399" i="18"/>
  <c r="U1391" i="18"/>
  <c r="U1383" i="18"/>
  <c r="U1375" i="18"/>
  <c r="U1367" i="18"/>
  <c r="U1359" i="18"/>
  <c r="U1351" i="18"/>
  <c r="U1343" i="18"/>
  <c r="U1335" i="18"/>
  <c r="U1327" i="18"/>
  <c r="U1319" i="18"/>
  <c r="U1311" i="18"/>
  <c r="U1303" i="18"/>
  <c r="U1295" i="18"/>
  <c r="U1287" i="18"/>
  <c r="U1279" i="18"/>
  <c r="U1271" i="18"/>
  <c r="U1263" i="18"/>
  <c r="U1255" i="18"/>
  <c r="U1247" i="18"/>
  <c r="U1239" i="18"/>
  <c r="U1231" i="18"/>
  <c r="U1223" i="18"/>
  <c r="U1215" i="18"/>
  <c r="U1207" i="18"/>
  <c r="U1199" i="18"/>
  <c r="U1191" i="18"/>
  <c r="U1183" i="18"/>
  <c r="U1175" i="18"/>
  <c r="U1167" i="18"/>
  <c r="U1159" i="18"/>
  <c r="U1151" i="18"/>
  <c r="U1143" i="18"/>
  <c r="U1135" i="18"/>
  <c r="U1127" i="18"/>
  <c r="U1119" i="18"/>
  <c r="U1111" i="18"/>
  <c r="U1103" i="18"/>
  <c r="U1095" i="18"/>
  <c r="U1087" i="18"/>
  <c r="U1079" i="18"/>
  <c r="U1071" i="18"/>
  <c r="U1063" i="18"/>
  <c r="U1055" i="18"/>
  <c r="U1047" i="18"/>
  <c r="U1039" i="18"/>
  <c r="U1031" i="18"/>
  <c r="U1023" i="18"/>
  <c r="U1015" i="18"/>
  <c r="U1007" i="18"/>
  <c r="U999" i="18"/>
  <c r="U991" i="18"/>
  <c r="U983" i="18"/>
  <c r="U975" i="18"/>
  <c r="U967" i="18"/>
  <c r="U959" i="18"/>
  <c r="U951" i="18"/>
  <c r="U943" i="18"/>
  <c r="U935" i="18"/>
  <c r="U927" i="18"/>
  <c r="U919" i="18"/>
  <c r="U911" i="18"/>
  <c r="U903" i="18"/>
  <c r="U895" i="18"/>
  <c r="U887" i="18"/>
  <c r="U879" i="18"/>
  <c r="U871" i="18"/>
  <c r="U863" i="18"/>
  <c r="U855" i="18"/>
  <c r="U847" i="18"/>
  <c r="U839" i="18"/>
  <c r="U831" i="18"/>
  <c r="U823" i="18"/>
  <c r="U815" i="18"/>
  <c r="U807" i="18"/>
  <c r="U799" i="18"/>
  <c r="U791" i="18"/>
  <c r="U783" i="18"/>
  <c r="U775" i="18"/>
  <c r="U767" i="18"/>
  <c r="U759" i="18"/>
  <c r="U751" i="18"/>
  <c r="U743" i="18"/>
  <c r="U735" i="18"/>
  <c r="U727" i="18"/>
  <c r="U719" i="18"/>
  <c r="U711" i="18"/>
  <c r="U703" i="18"/>
  <c r="U695" i="18"/>
  <c r="U687" i="18"/>
  <c r="U679" i="18"/>
  <c r="U671" i="18"/>
  <c r="U663" i="18"/>
  <c r="U655" i="18"/>
  <c r="U647" i="18"/>
  <c r="U639" i="18"/>
  <c r="U631" i="18"/>
  <c r="U623" i="18"/>
  <c r="U615" i="18"/>
  <c r="U607" i="18"/>
  <c r="U599" i="18"/>
  <c r="U591" i="18"/>
  <c r="U583" i="18"/>
  <c r="U575" i="18"/>
  <c r="U567" i="18"/>
  <c r="U559" i="18"/>
  <c r="U551" i="18"/>
  <c r="U543" i="18"/>
  <c r="U535" i="18"/>
  <c r="U527" i="18"/>
  <c r="U519" i="18"/>
  <c r="U511" i="18"/>
  <c r="U503" i="18"/>
  <c r="U495" i="18"/>
  <c r="U487" i="18"/>
  <c r="U479" i="18"/>
  <c r="U471" i="18"/>
  <c r="U463" i="18"/>
  <c r="U455" i="18"/>
  <c r="U447" i="18"/>
  <c r="U439" i="18"/>
  <c r="U431" i="18"/>
  <c r="U423" i="18"/>
  <c r="U415" i="18"/>
  <c r="U407" i="18"/>
  <c r="U399" i="18"/>
  <c r="U391" i="18"/>
  <c r="U383" i="18"/>
  <c r="U375" i="18"/>
  <c r="U367" i="18"/>
  <c r="U359" i="18"/>
  <c r="U351" i="18"/>
  <c r="U343" i="18"/>
  <c r="U335" i="18"/>
  <c r="U327" i="18"/>
  <c r="U319" i="18"/>
  <c r="U311" i="18"/>
  <c r="U303" i="18"/>
  <c r="U295" i="18"/>
  <c r="U287" i="18"/>
  <c r="U279" i="18"/>
  <c r="U271" i="18"/>
  <c r="U263" i="18"/>
  <c r="U255" i="18"/>
  <c r="U247" i="18"/>
  <c r="U239" i="18"/>
  <c r="U231" i="18"/>
  <c r="U223" i="18"/>
  <c r="U215" i="18"/>
  <c r="U207" i="18"/>
  <c r="U199" i="18"/>
  <c r="U191" i="18"/>
  <c r="U183" i="18"/>
  <c r="U175" i="18"/>
  <c r="U167" i="18"/>
  <c r="U159" i="18"/>
  <c r="U151" i="18"/>
  <c r="U143" i="18"/>
  <c r="U135" i="18"/>
  <c r="U127" i="18"/>
  <c r="U119" i="18"/>
  <c r="U111" i="18"/>
  <c r="U103" i="18"/>
  <c r="U95" i="18"/>
  <c r="U87" i="18"/>
  <c r="U79" i="18"/>
  <c r="U71" i="18"/>
  <c r="U63" i="18"/>
  <c r="U55" i="18"/>
  <c r="U47" i="18"/>
  <c r="U39" i="18"/>
  <c r="U31" i="18"/>
  <c r="U23" i="18"/>
  <c r="W1409" i="18"/>
  <c r="W1401" i="18"/>
  <c r="W1393" i="18"/>
  <c r="W1385" i="18"/>
  <c r="W1377" i="18"/>
  <c r="W1369" i="18"/>
  <c r="W1361" i="18"/>
  <c r="W1353" i="18"/>
  <c r="W1345" i="18"/>
  <c r="W1337" i="18"/>
  <c r="W1329" i="18"/>
  <c r="W1321" i="18"/>
  <c r="W1313" i="18"/>
  <c r="W1305" i="18"/>
  <c r="W1297" i="18"/>
  <c r="W1289" i="18"/>
  <c r="W1281" i="18"/>
  <c r="W1273" i="18"/>
  <c r="W1265" i="18"/>
  <c r="W1257" i="18"/>
  <c r="W1249" i="18"/>
  <c r="W1241" i="18"/>
  <c r="W1233" i="18"/>
  <c r="W1225" i="18"/>
  <c r="W1217" i="18"/>
  <c r="W1209" i="18"/>
  <c r="W1201" i="18"/>
  <c r="W1193" i="18"/>
  <c r="W1185" i="18"/>
  <c r="W1177" i="18"/>
  <c r="W1169" i="18"/>
  <c r="W1161" i="18"/>
  <c r="W1153" i="18"/>
  <c r="W1145" i="18"/>
  <c r="W1137" i="18"/>
  <c r="W1129" i="18"/>
  <c r="W1121" i="18"/>
  <c r="W1113" i="18"/>
  <c r="W1105" i="18"/>
  <c r="W1097" i="18"/>
  <c r="W1089" i="18"/>
  <c r="W1081" i="18"/>
  <c r="W1073" i="18"/>
  <c r="W1065" i="18"/>
  <c r="W1057" i="18"/>
  <c r="W1049" i="18"/>
  <c r="W1041" i="18"/>
  <c r="W1033" i="18"/>
  <c r="W1025" i="18"/>
  <c r="W1017" i="18"/>
  <c r="W1009" i="18"/>
  <c r="W1001" i="18"/>
  <c r="W993" i="18"/>
  <c r="W985" i="18"/>
  <c r="W977" i="18"/>
  <c r="W969" i="18"/>
  <c r="W961" i="18"/>
  <c r="W953" i="18"/>
  <c r="W945" i="18"/>
  <c r="W937" i="18"/>
  <c r="W929" i="18"/>
  <c r="W921" i="18"/>
  <c r="W913" i="18"/>
  <c r="W905" i="18"/>
  <c r="W897" i="18"/>
  <c r="W889" i="18"/>
  <c r="W881" i="18"/>
  <c r="W873" i="18"/>
  <c r="W865" i="18"/>
  <c r="W857" i="18"/>
  <c r="W849" i="18"/>
  <c r="W841" i="18"/>
  <c r="W833" i="18"/>
  <c r="W825" i="18"/>
  <c r="W817" i="18"/>
  <c r="W809" i="18"/>
  <c r="W801" i="18"/>
  <c r="W793" i="18"/>
  <c r="W785" i="18"/>
  <c r="W777" i="18"/>
  <c r="W769" i="18"/>
  <c r="W761" i="18"/>
  <c r="W753" i="18"/>
  <c r="W745" i="18"/>
  <c r="W737" i="18"/>
  <c r="W729" i="18"/>
  <c r="W721" i="18"/>
  <c r="W713" i="18"/>
  <c r="W705" i="18"/>
  <c r="W697" i="18"/>
  <c r="W689" i="18"/>
  <c r="W681" i="18"/>
  <c r="W673" i="18"/>
  <c r="W665" i="18"/>
  <c r="W657" i="18"/>
  <c r="W649" i="18"/>
  <c r="W641" i="18"/>
  <c r="W633" i="18"/>
  <c r="W625" i="18"/>
  <c r="W617" i="18"/>
  <c r="W609" i="18"/>
  <c r="W601" i="18"/>
  <c r="W593" i="18"/>
  <c r="W585" i="18"/>
  <c r="W577" i="18"/>
  <c r="W569" i="18"/>
  <c r="W561" i="18"/>
  <c r="W553" i="18"/>
  <c r="W545" i="18"/>
  <c r="W537" i="18"/>
  <c r="W529" i="18"/>
  <c r="W521" i="18"/>
  <c r="W513" i="18"/>
  <c r="W505" i="18"/>
  <c r="W497" i="18"/>
  <c r="W489" i="18"/>
  <c r="W481" i="18"/>
  <c r="W473" i="18"/>
  <c r="W465" i="18"/>
  <c r="W457" i="18"/>
  <c r="W449" i="18"/>
  <c r="W441" i="18"/>
  <c r="W433" i="18"/>
  <c r="W425" i="18"/>
  <c r="W417" i="18"/>
  <c r="W409" i="18"/>
  <c r="W401" i="18"/>
  <c r="W393" i="18"/>
  <c r="W385" i="18"/>
  <c r="W377" i="18"/>
  <c r="W369" i="18"/>
  <c r="W361" i="18"/>
  <c r="W353" i="18"/>
  <c r="W345" i="18"/>
  <c r="W337" i="18"/>
  <c r="W329" i="18"/>
  <c r="W321" i="18"/>
  <c r="W313" i="18"/>
  <c r="W305" i="18"/>
  <c r="W297" i="18"/>
  <c r="W289" i="18"/>
  <c r="W281" i="18"/>
  <c r="W273" i="18"/>
  <c r="W265" i="18"/>
  <c r="W257" i="18"/>
  <c r="W249" i="18"/>
  <c r="W241" i="18"/>
  <c r="W233" i="18"/>
  <c r="W225" i="18"/>
  <c r="W217" i="18"/>
  <c r="W209" i="18"/>
  <c r="W201" i="18"/>
  <c r="W193" i="18"/>
  <c r="W185" i="18"/>
  <c r="W177" i="18"/>
  <c r="W169" i="18"/>
  <c r="W161" i="18"/>
  <c r="W153" i="18"/>
  <c r="W145" i="18"/>
  <c r="W137" i="18"/>
  <c r="W129" i="18"/>
  <c r="W121" i="18"/>
  <c r="W113" i="18"/>
  <c r="W105" i="18"/>
  <c r="W97" i="18"/>
  <c r="W89" i="18"/>
  <c r="W81" i="18"/>
  <c r="W73" i="18"/>
  <c r="W65" i="18"/>
  <c r="W57" i="18"/>
  <c r="W49" i="18"/>
  <c r="W41" i="18"/>
  <c r="W33" i="18"/>
  <c r="W25" i="18"/>
  <c r="W17" i="18"/>
  <c r="W1403" i="18"/>
  <c r="W1395" i="18"/>
  <c r="W1387" i="18"/>
  <c r="W1379" i="18"/>
  <c r="W1371" i="18"/>
  <c r="W1363" i="18"/>
  <c r="W1355" i="18"/>
  <c r="W1347" i="18"/>
  <c r="W1339" i="18"/>
  <c r="W1331" i="18"/>
  <c r="W1323" i="18"/>
  <c r="W1315" i="18"/>
  <c r="W1307" i="18"/>
  <c r="W1299" i="18"/>
  <c r="W1291" i="18"/>
  <c r="W1283" i="18"/>
  <c r="W1275" i="18"/>
  <c r="W1267" i="18"/>
  <c r="W1259" i="18"/>
  <c r="W1251" i="18"/>
  <c r="W1243" i="18"/>
  <c r="W1235" i="18"/>
  <c r="W1227" i="18"/>
  <c r="W1219" i="18"/>
  <c r="W1211" i="18"/>
  <c r="W1203" i="18"/>
  <c r="W1195" i="18"/>
  <c r="W1187" i="18"/>
  <c r="W1179" i="18"/>
  <c r="W1171" i="18"/>
  <c r="W1163" i="18"/>
  <c r="W1155" i="18"/>
  <c r="W1147" i="18"/>
  <c r="W1139" i="18"/>
  <c r="W1131" i="18"/>
  <c r="W1123" i="18"/>
  <c r="W1115" i="18"/>
  <c r="W1107" i="18"/>
  <c r="W1099" i="18"/>
  <c r="W1091" i="18"/>
  <c r="W1083" i="18"/>
  <c r="W1075" i="18"/>
  <c r="W1067" i="18"/>
  <c r="W1059" i="18"/>
  <c r="W1051" i="18"/>
  <c r="W1043" i="18"/>
  <c r="W1035" i="18"/>
  <c r="W1027" i="18"/>
  <c r="W1019" i="18"/>
  <c r="W1011" i="18"/>
  <c r="W1003" i="18"/>
  <c r="W995" i="18"/>
  <c r="W987" i="18"/>
  <c r="V9" i="18"/>
  <c r="O6" i="18"/>
  <c r="U585" i="18"/>
  <c r="U561" i="18"/>
  <c r="U545" i="18"/>
  <c r="U521" i="18"/>
  <c r="U505" i="18"/>
  <c r="U481" i="18"/>
  <c r="U465" i="18"/>
  <c r="W9" i="18"/>
  <c r="P6" i="18"/>
  <c r="V1406" i="18"/>
  <c r="V1398" i="18"/>
  <c r="V1390" i="18"/>
  <c r="V1382" i="18"/>
  <c r="V1374" i="18"/>
  <c r="U9" i="18"/>
  <c r="N6" i="18"/>
  <c r="U1401" i="18"/>
  <c r="U1377" i="18"/>
  <c r="U1353" i="18"/>
  <c r="U1329" i="18"/>
  <c r="U1305" i="18"/>
  <c r="U1281" i="18"/>
  <c r="U1257" i="18"/>
  <c r="U1249" i="18"/>
  <c r="U1225" i="18"/>
  <c r="U1201" i="18"/>
  <c r="U1177" i="18"/>
  <c r="U1153" i="18"/>
  <c r="U1145" i="18"/>
  <c r="U1121" i="18"/>
  <c r="U1097" i="18"/>
  <c r="U1073" i="18"/>
  <c r="U1049" i="18"/>
  <c r="U1041" i="18"/>
  <c r="U1017" i="18"/>
  <c r="U993" i="18"/>
  <c r="U969" i="18"/>
  <c r="U945" i="18"/>
  <c r="U937" i="18"/>
  <c r="U913" i="18"/>
  <c r="U897" i="18"/>
  <c r="U873" i="18"/>
  <c r="U857" i="18"/>
  <c r="U841" i="18"/>
  <c r="U825" i="18"/>
  <c r="U817" i="18"/>
  <c r="U801" i="18"/>
  <c r="U793" i="18"/>
  <c r="U777" i="18"/>
  <c r="U769" i="18"/>
  <c r="U761" i="18"/>
  <c r="U745" i="18"/>
  <c r="U729" i="18"/>
  <c r="U721" i="18"/>
  <c r="U713" i="18"/>
  <c r="U705" i="18"/>
  <c r="U697" i="18"/>
  <c r="U689" i="18"/>
  <c r="U681" i="18"/>
  <c r="U673" i="18"/>
  <c r="U665" i="18"/>
  <c r="U657" i="18"/>
  <c r="U649" i="18"/>
  <c r="U641" i="18"/>
  <c r="U633" i="18"/>
  <c r="U625" i="18"/>
  <c r="U617" i="18"/>
  <c r="U601" i="18"/>
  <c r="U593" i="18"/>
  <c r="U569" i="18"/>
  <c r="U553" i="18"/>
  <c r="U537" i="18"/>
  <c r="U529" i="18"/>
  <c r="U513" i="18"/>
  <c r="U497" i="18"/>
  <c r="U489" i="18"/>
  <c r="U473" i="18"/>
  <c r="U457" i="18"/>
  <c r="U1393" i="18"/>
  <c r="U1361" i="18"/>
  <c r="U1337" i="18"/>
  <c r="U1313" i="18"/>
  <c r="U1289" i="18"/>
  <c r="U1273" i="18"/>
  <c r="U1241" i="18"/>
  <c r="U1217" i="18"/>
  <c r="U1193" i="18"/>
  <c r="U1161" i="18"/>
  <c r="U1129" i="18"/>
  <c r="U1105" i="18"/>
  <c r="U1081" i="18"/>
  <c r="U1057" i="18"/>
  <c r="U1033" i="18"/>
  <c r="U1009" i="18"/>
  <c r="U985" i="18"/>
  <c r="U961" i="18"/>
  <c r="U929" i="18"/>
  <c r="U905" i="18"/>
  <c r="U889" i="18"/>
  <c r="U865" i="18"/>
  <c r="U849" i="18"/>
  <c r="U833" i="18"/>
  <c r="U809" i="18"/>
  <c r="U785" i="18"/>
  <c r="U753" i="18"/>
  <c r="U577" i="18"/>
  <c r="U1409" i="18"/>
  <c r="U1385" i="18"/>
  <c r="U1369" i="18"/>
  <c r="U1345" i="18"/>
  <c r="U1321" i="18"/>
  <c r="U1297" i="18"/>
  <c r="U1265" i="18"/>
  <c r="U1233" i="18"/>
  <c r="U1209" i="18"/>
  <c r="U1185" i="18"/>
  <c r="U1169" i="18"/>
  <c r="U1137" i="18"/>
  <c r="U1113" i="18"/>
  <c r="U1089" i="18"/>
  <c r="U1065" i="18"/>
  <c r="U1025" i="18"/>
  <c r="U1001" i="18"/>
  <c r="U977" i="18"/>
  <c r="U953" i="18"/>
  <c r="U921" i="18"/>
  <c r="U881" i="18"/>
  <c r="U737" i="18"/>
  <c r="W979" i="18"/>
  <c r="W971" i="18"/>
  <c r="W963" i="18"/>
  <c r="W955" i="18"/>
  <c r="W947" i="18"/>
  <c r="W939" i="18"/>
  <c r="W931" i="18"/>
  <c r="W923" i="18"/>
  <c r="W915" i="18"/>
  <c r="W907" i="18"/>
  <c r="W899" i="18"/>
  <c r="W891" i="18"/>
  <c r="W883" i="18"/>
  <c r="W875" i="18"/>
  <c r="W867" i="18"/>
  <c r="W859" i="18"/>
  <c r="W851" i="18"/>
  <c r="W843" i="18"/>
  <c r="W835" i="18"/>
  <c r="W827" i="18"/>
  <c r="W819" i="18"/>
  <c r="W811" i="18"/>
  <c r="W803" i="18"/>
  <c r="W795" i="18"/>
  <c r="W787" i="18"/>
  <c r="W779" i="18"/>
  <c r="W771" i="18"/>
  <c r="W763" i="18"/>
  <c r="W755" i="18"/>
  <c r="W747" i="18"/>
  <c r="W739" i="18"/>
  <c r="W731" i="18"/>
  <c r="W723" i="18"/>
  <c r="W715" i="18"/>
  <c r="W707" i="18"/>
  <c r="W699" i="18"/>
  <c r="W691" i="18"/>
  <c r="W683" i="18"/>
  <c r="W675" i="18"/>
  <c r="W667" i="18"/>
  <c r="W659" i="18"/>
  <c r="W651" i="18"/>
  <c r="W643" i="18"/>
  <c r="W635" i="18"/>
  <c r="W627" i="18"/>
  <c r="W619" i="18"/>
  <c r="W611" i="18"/>
  <c r="W603" i="18"/>
  <c r="W595" i="18"/>
  <c r="W587" i="18"/>
  <c r="W579" i="18"/>
  <c r="W571" i="18"/>
  <c r="W563" i="18"/>
  <c r="W555" i="18"/>
  <c r="W547" i="18"/>
  <c r="W539" i="18"/>
  <c r="W531" i="18"/>
  <c r="W523" i="18"/>
  <c r="W515" i="18"/>
  <c r="W507" i="18"/>
  <c r="W499" i="18"/>
  <c r="W491" i="18"/>
  <c r="W483" i="18"/>
  <c r="W475" i="18"/>
  <c r="W467" i="18"/>
  <c r="W459" i="18"/>
  <c r="W451" i="18"/>
  <c r="W443" i="18"/>
  <c r="W435" i="18"/>
  <c r="W427" i="18"/>
  <c r="W419" i="18"/>
  <c r="W411" i="18"/>
  <c r="W403" i="18"/>
  <c r="W395" i="18"/>
  <c r="W387" i="18"/>
  <c r="W379" i="18"/>
  <c r="W371" i="18"/>
  <c r="W363" i="18"/>
  <c r="W355" i="18"/>
  <c r="W347" i="18"/>
  <c r="W339" i="18"/>
  <c r="W331" i="18"/>
  <c r="W323" i="18"/>
  <c r="W315" i="18"/>
  <c r="W307" i="18"/>
  <c r="W299" i="18"/>
  <c r="W291" i="18"/>
  <c r="W283" i="18"/>
  <c r="W275" i="18"/>
  <c r="W267" i="18"/>
  <c r="W259" i="18"/>
  <c r="W251" i="18"/>
  <c r="W243" i="18"/>
  <c r="W235" i="18"/>
  <c r="W227" i="18"/>
  <c r="W219" i="18"/>
  <c r="W211" i="18"/>
  <c r="W203" i="18"/>
  <c r="W195" i="18"/>
  <c r="W187" i="18"/>
  <c r="W179" i="18"/>
  <c r="W171" i="18"/>
  <c r="W163" i="18"/>
  <c r="W155" i="18"/>
  <c r="W147" i="18"/>
  <c r="W139" i="18"/>
  <c r="W131" i="18"/>
  <c r="W123" i="18"/>
  <c r="W115" i="18"/>
  <c r="W107" i="18"/>
  <c r="W99" i="18"/>
  <c r="W91" i="18"/>
  <c r="W83" i="18"/>
  <c r="W75" i="18"/>
  <c r="W67" i="18"/>
  <c r="W59" i="18"/>
  <c r="W51" i="18"/>
  <c r="W43" i="18"/>
  <c r="W35" i="18"/>
  <c r="W27" i="18"/>
  <c r="W19" i="18"/>
  <c r="W11" i="18"/>
  <c r="V1366" i="18"/>
  <c r="V1358" i="18"/>
  <c r="V1350" i="18"/>
  <c r="V1342" i="18"/>
  <c r="V1334" i="18"/>
  <c r="V1326" i="18"/>
  <c r="V1318" i="18"/>
  <c r="V1310" i="18"/>
  <c r="V1302" i="18"/>
  <c r="V1294" i="18"/>
  <c r="V1286" i="18"/>
  <c r="V1278" i="18"/>
  <c r="V1270" i="18"/>
  <c r="V1262" i="18"/>
  <c r="V1254" i="18"/>
  <c r="V1246" i="18"/>
  <c r="V1238" i="18"/>
  <c r="V1230" i="18"/>
  <c r="V1222" i="18"/>
  <c r="V1214" i="18"/>
  <c r="V1206" i="18"/>
  <c r="V1198" i="18"/>
  <c r="V1190" i="18"/>
  <c r="V1182" i="18"/>
  <c r="V1174" i="18"/>
  <c r="V1166" i="18"/>
  <c r="V1158" i="18"/>
  <c r="V1150" i="18"/>
  <c r="V1142" i="18"/>
  <c r="V1134" i="18"/>
  <c r="V1126" i="18"/>
  <c r="V1118" i="18"/>
  <c r="V1110" i="18"/>
  <c r="V1102" i="18"/>
  <c r="V1094" i="18"/>
  <c r="V1086" i="18"/>
  <c r="V1078" i="18"/>
  <c r="V1070" i="18"/>
  <c r="V1062" i="18"/>
  <c r="V1054" i="18"/>
  <c r="V1046" i="18"/>
  <c r="V1038" i="18"/>
  <c r="V1030" i="18"/>
  <c r="V1022" i="18"/>
  <c r="V1014" i="18"/>
  <c r="V1006" i="18"/>
  <c r="V998" i="18"/>
  <c r="V990" i="18"/>
  <c r="V982" i="18"/>
  <c r="V974" i="18"/>
  <c r="V966" i="18"/>
  <c r="V958" i="18"/>
  <c r="V950" i="18"/>
  <c r="V942" i="18"/>
  <c r="V934" i="18"/>
  <c r="V926" i="18"/>
  <c r="V918" i="18"/>
  <c r="V910" i="18"/>
  <c r="V902" i="18"/>
  <c r="V894" i="18"/>
  <c r="V886" i="18"/>
  <c r="V878" i="18"/>
  <c r="V870" i="18"/>
  <c r="V862" i="18"/>
  <c r="V854" i="18"/>
  <c r="V846" i="18"/>
  <c r="V838" i="18"/>
  <c r="V830" i="18"/>
  <c r="V822" i="18"/>
  <c r="V814" i="18"/>
  <c r="V806" i="18"/>
  <c r="V798" i="18"/>
  <c r="V790" i="18"/>
  <c r="V782" i="18"/>
  <c r="V774" i="18"/>
  <c r="V766" i="18"/>
  <c r="V758" i="18"/>
  <c r="V750" i="18"/>
  <c r="V742" i="18"/>
  <c r="V734" i="18"/>
  <c r="V726" i="18"/>
  <c r="V718" i="18"/>
  <c r="V710" i="18"/>
  <c r="V702" i="18"/>
  <c r="V694" i="18"/>
  <c r="V686" i="18"/>
  <c r="V678" i="18"/>
  <c r="V670" i="18"/>
  <c r="V662" i="18"/>
  <c r="V654" i="18"/>
  <c r="V646" i="18"/>
  <c r="V638" i="18"/>
  <c r="V630" i="18"/>
  <c r="V622" i="18"/>
  <c r="V614" i="18"/>
  <c r="V606" i="18"/>
  <c r="V598" i="18"/>
  <c r="V590" i="18"/>
  <c r="V582" i="18"/>
  <c r="V574" i="18"/>
  <c r="V566" i="18"/>
  <c r="V558" i="18"/>
  <c r="V550" i="18"/>
  <c r="V542" i="18"/>
  <c r="V534" i="18"/>
  <c r="V526" i="18"/>
  <c r="V518" i="18"/>
  <c r="V510" i="18"/>
  <c r="V502" i="18"/>
  <c r="V494" i="18"/>
  <c r="V486" i="18"/>
  <c r="V478" i="18"/>
  <c r="V470" i="18"/>
  <c r="V462" i="18"/>
  <c r="V454" i="18"/>
  <c r="V446" i="18"/>
  <c r="V438" i="18"/>
  <c r="V430" i="18"/>
  <c r="V422" i="18"/>
  <c r="V414" i="18"/>
  <c r="V406" i="18"/>
  <c r="V398" i="18"/>
  <c r="V390" i="18"/>
  <c r="V382" i="18"/>
  <c r="V374" i="18"/>
  <c r="V366" i="18"/>
  <c r="V358" i="18"/>
  <c r="V350" i="18"/>
  <c r="V342" i="18"/>
  <c r="V334" i="18"/>
  <c r="V326" i="18"/>
  <c r="V318" i="18"/>
  <c r="V310" i="18"/>
  <c r="V302" i="18"/>
  <c r="V294" i="18"/>
  <c r="V286" i="18"/>
  <c r="V278" i="18"/>
  <c r="V270" i="18"/>
  <c r="V262" i="18"/>
  <c r="V254" i="18"/>
  <c r="V246" i="18"/>
  <c r="V238" i="18"/>
  <c r="V230" i="18"/>
  <c r="V222" i="18"/>
  <c r="V214" i="18"/>
  <c r="V206" i="18"/>
  <c r="V198" i="18"/>
  <c r="V190" i="18"/>
  <c r="V182" i="18"/>
  <c r="V174" i="18"/>
  <c r="V166" i="18"/>
  <c r="V158" i="18"/>
  <c r="V150" i="18"/>
  <c r="V142" i="18"/>
  <c r="V134" i="18"/>
  <c r="V126" i="18"/>
  <c r="V118" i="18"/>
  <c r="V110" i="18"/>
  <c r="V102" i="18"/>
  <c r="V94" i="18"/>
  <c r="V86" i="18"/>
  <c r="V78" i="18"/>
  <c r="V70" i="18"/>
  <c r="V62" i="18"/>
  <c r="V54" i="18"/>
  <c r="V46" i="18"/>
  <c r="V38" i="18"/>
  <c r="V30" i="18"/>
  <c r="V22" i="18"/>
  <c r="V14" i="18"/>
  <c r="R6" i="18"/>
  <c r="S6" i="18"/>
  <c r="T6" i="18"/>
  <c r="C20" i="16" l="1"/>
  <c r="C21" i="16" s="1"/>
  <c r="E25" i="16"/>
  <c r="F25" i="16" s="1"/>
  <c r="W6" i="18"/>
  <c r="V6" i="18"/>
  <c r="U6" i="18"/>
  <c r="E26" i="2" l="1"/>
  <c r="G25" i="16"/>
  <c r="G27" i="16" s="1"/>
  <c r="J22" i="15"/>
  <c r="J21" i="15"/>
  <c r="I26" i="2" l="1"/>
  <c r="I25" i="16" l="1"/>
  <c r="I27" i="16" l="1"/>
  <c r="K31" i="15" l="1"/>
  <c r="K26" i="15" l="1"/>
  <c r="B26" i="2"/>
  <c r="L26" i="15" l="1"/>
  <c r="M26" i="15"/>
  <c r="N26" i="15"/>
  <c r="L30" i="15"/>
  <c r="L32" i="15" s="1"/>
  <c r="M33" i="15" l="1"/>
  <c r="O35" i="15"/>
  <c r="N34" i="15"/>
  <c r="K30" i="15"/>
  <c r="C26" i="2"/>
  <c r="K22" i="15" l="1"/>
  <c r="K21" i="15"/>
  <c r="M34" i="15"/>
  <c r="K32" i="15"/>
  <c r="L33" i="15"/>
  <c r="N35" i="15"/>
  <c r="AO30" i="15"/>
  <c r="AP30" i="15"/>
  <c r="AS30" i="15"/>
  <c r="AR30" i="15"/>
  <c r="AN30" i="15"/>
  <c r="AM30" i="15"/>
  <c r="AB30" i="15"/>
  <c r="AC30" i="15"/>
  <c r="AJ30" i="15"/>
  <c r="AI30" i="15"/>
  <c r="W30" i="15"/>
  <c r="S30" i="15"/>
  <c r="R30" i="15"/>
  <c r="L21" i="15" l="1"/>
  <c r="L22" i="15"/>
  <c r="AQ30" i="15"/>
  <c r="AQ32" i="15" s="1"/>
  <c r="N30" i="15"/>
  <c r="N32" i="15" s="1"/>
  <c r="AM32" i="15"/>
  <c r="AP35" i="15"/>
  <c r="AS32" i="15"/>
  <c r="R32" i="15"/>
  <c r="U35" i="15"/>
  <c r="AP32" i="15"/>
  <c r="AS35" i="15"/>
  <c r="AB32" i="15"/>
  <c r="AE35" i="15"/>
  <c r="S32" i="15"/>
  <c r="V35" i="15"/>
  <c r="AI32" i="15"/>
  <c r="AL35" i="15"/>
  <c r="AR32" i="15"/>
  <c r="AN32" i="15"/>
  <c r="AQ35" i="15"/>
  <c r="W32" i="15"/>
  <c r="Z35" i="15"/>
  <c r="AO32" i="15"/>
  <c r="AR35" i="15"/>
  <c r="AJ32" i="15"/>
  <c r="AM35" i="15"/>
  <c r="AC32" i="15"/>
  <c r="AF35" i="15"/>
  <c r="M30" i="15"/>
  <c r="AK30" i="15"/>
  <c r="AG30" i="15"/>
  <c r="AD30" i="15"/>
  <c r="Z30" i="15"/>
  <c r="U30" i="15"/>
  <c r="AL30" i="15"/>
  <c r="AH30" i="15"/>
  <c r="Y30" i="15"/>
  <c r="Q30" i="15"/>
  <c r="T30" i="15"/>
  <c r="V30" i="15"/>
  <c r="AE30" i="15"/>
  <c r="X30" i="15"/>
  <c r="P30" i="15"/>
  <c r="AA30" i="15"/>
  <c r="AF30" i="15"/>
  <c r="O26" i="15" l="1"/>
  <c r="AG26" i="15"/>
  <c r="AQ26" i="15"/>
  <c r="AK26" i="15"/>
  <c r="V26" i="15"/>
  <c r="AI26" i="15"/>
  <c r="Y26" i="15"/>
  <c r="AN26" i="15"/>
  <c r="AH26" i="15"/>
  <c r="Q26" i="15"/>
  <c r="S26" i="15"/>
  <c r="AB26" i="15"/>
  <c r="AP26" i="15"/>
  <c r="AF26" i="15"/>
  <c r="AJ26" i="15"/>
  <c r="AC26" i="15"/>
  <c r="W26" i="15"/>
  <c r="X26" i="15"/>
  <c r="AL26" i="15"/>
  <c r="R26" i="15"/>
  <c r="AM26" i="15"/>
  <c r="P26" i="15"/>
  <c r="AR26" i="15"/>
  <c r="AS26" i="15"/>
  <c r="T26" i="15"/>
  <c r="Z26" i="15"/>
  <c r="AA26" i="15"/>
  <c r="AO26" i="15"/>
  <c r="AD26" i="15"/>
  <c r="U26" i="15"/>
  <c r="AE26" i="15"/>
  <c r="AT25" i="15"/>
  <c r="Q35" i="15"/>
  <c r="O30" i="15"/>
  <c r="O32" i="15" s="1"/>
  <c r="AD32" i="15"/>
  <c r="AG35" i="15"/>
  <c r="Q32" i="15"/>
  <c r="T35" i="15"/>
  <c r="AG32" i="15"/>
  <c r="AJ35" i="15"/>
  <c r="AH32" i="15"/>
  <c r="AK35" i="15"/>
  <c r="U32" i="15"/>
  <c r="X35" i="15"/>
  <c r="V32" i="15"/>
  <c r="Y35" i="15"/>
  <c r="T32" i="15"/>
  <c r="W35" i="15"/>
  <c r="AF32" i="15"/>
  <c r="AI35" i="15"/>
  <c r="Y32" i="15"/>
  <c r="AB35" i="15"/>
  <c r="AK32" i="15"/>
  <c r="AN35" i="15"/>
  <c r="M32" i="15"/>
  <c r="P35" i="15"/>
  <c r="P32" i="15"/>
  <c r="S35" i="15"/>
  <c r="AL32" i="15"/>
  <c r="AO35" i="15"/>
  <c r="AA32" i="15"/>
  <c r="AD35" i="15"/>
  <c r="X32" i="15"/>
  <c r="AA35" i="15"/>
  <c r="AE32" i="15"/>
  <c r="AH35" i="15"/>
  <c r="Z32" i="15"/>
  <c r="AC35" i="15"/>
  <c r="N33" i="15"/>
  <c r="O34" i="15"/>
  <c r="I30" i="15" l="1"/>
  <c r="J26" i="2" s="1"/>
  <c r="R35" i="15"/>
  <c r="AO21" i="13" l="1"/>
  <c r="AN21" i="13"/>
  <c r="AM21" i="13"/>
  <c r="AL21" i="13"/>
  <c r="AK21" i="13"/>
  <c r="AJ21" i="13"/>
  <c r="AI21" i="13"/>
  <c r="AH21" i="13"/>
  <c r="AG21" i="13"/>
  <c r="AF21" i="13"/>
  <c r="AE21" i="13"/>
  <c r="AD21" i="13"/>
  <c r="AC21" i="13"/>
  <c r="AB21" i="13"/>
  <c r="AA21" i="13"/>
  <c r="Z21" i="13"/>
  <c r="Y21" i="13"/>
  <c r="X21" i="13"/>
  <c r="W21" i="13"/>
  <c r="V21" i="13"/>
  <c r="U21" i="13"/>
  <c r="T21" i="13"/>
  <c r="S21" i="13"/>
  <c r="R21" i="13"/>
  <c r="Q21" i="13"/>
  <c r="P21" i="13"/>
  <c r="O21" i="13"/>
  <c r="N21" i="13"/>
  <c r="M21" i="13"/>
  <c r="L21" i="13"/>
  <c r="K21" i="13"/>
  <c r="J21" i="13"/>
  <c r="I21" i="13"/>
  <c r="AL20" i="13"/>
  <c r="C20" i="13"/>
  <c r="AL17" i="13"/>
  <c r="AK17" i="13"/>
  <c r="AJ17" i="13"/>
  <c r="AI17" i="13"/>
  <c r="AH17" i="13"/>
  <c r="AG17" i="13"/>
  <c r="AF17" i="13"/>
  <c r="AE17" i="13"/>
  <c r="AD17" i="13"/>
  <c r="AC17" i="13"/>
  <c r="AB17" i="13"/>
  <c r="AA17" i="13"/>
  <c r="Z17" i="13"/>
  <c r="Y17" i="13"/>
  <c r="X17" i="13"/>
  <c r="W17" i="13"/>
  <c r="V17" i="13"/>
  <c r="U17" i="13"/>
  <c r="T17" i="13"/>
  <c r="S17" i="13"/>
  <c r="R17" i="13"/>
  <c r="Q17" i="13"/>
  <c r="P17" i="13"/>
  <c r="O17" i="13"/>
  <c r="N17" i="13"/>
  <c r="M17" i="13"/>
  <c r="L17" i="13"/>
  <c r="K17" i="13"/>
  <c r="J17" i="13"/>
  <c r="I17" i="13"/>
  <c r="H17" i="13"/>
  <c r="G17" i="13"/>
  <c r="F17" i="13"/>
  <c r="AL16" i="13"/>
  <c r="AK16" i="13"/>
  <c r="AJ16" i="13"/>
  <c r="AI16" i="13"/>
  <c r="AH16" i="13"/>
  <c r="AG16" i="13"/>
  <c r="AF16" i="13"/>
  <c r="AE16" i="13"/>
  <c r="AD16" i="13"/>
  <c r="AC16" i="13"/>
  <c r="AB16" i="13"/>
  <c r="AA16" i="13"/>
  <c r="Z16" i="13"/>
  <c r="Y16" i="13"/>
  <c r="X16" i="13"/>
  <c r="W16" i="13"/>
  <c r="V16" i="13"/>
  <c r="U16" i="13"/>
  <c r="T16" i="13"/>
  <c r="S16" i="13"/>
  <c r="R16" i="13"/>
  <c r="Q16" i="13"/>
  <c r="P16" i="13"/>
  <c r="O16" i="13"/>
  <c r="N16" i="13"/>
  <c r="M16" i="13"/>
  <c r="L16" i="13"/>
  <c r="K16" i="13"/>
  <c r="J16" i="13"/>
  <c r="I16" i="13"/>
  <c r="H16" i="13"/>
  <c r="G16" i="13"/>
  <c r="F16" i="13"/>
  <c r="AL15" i="13"/>
  <c r="AK15" i="13"/>
  <c r="AJ15" i="13"/>
  <c r="AI15" i="13"/>
  <c r="AH15" i="13"/>
  <c r="AG15" i="13"/>
  <c r="AF15" i="13"/>
  <c r="AE15" i="13"/>
  <c r="AD15" i="13"/>
  <c r="AC15" i="13"/>
  <c r="AB15" i="13"/>
  <c r="AA15" i="13"/>
  <c r="Z15" i="13"/>
  <c r="Y15" i="13"/>
  <c r="X15" i="13"/>
  <c r="W15" i="13"/>
  <c r="V15" i="13"/>
  <c r="U15" i="13"/>
  <c r="T15" i="13"/>
  <c r="S15" i="13"/>
  <c r="R15" i="13"/>
  <c r="Q15" i="13"/>
  <c r="P15" i="13"/>
  <c r="O15" i="13"/>
  <c r="N15" i="13"/>
  <c r="M15" i="13"/>
  <c r="L15" i="13"/>
  <c r="K15" i="13"/>
  <c r="J15" i="13"/>
  <c r="I15" i="13"/>
  <c r="H15" i="13"/>
  <c r="G15" i="13"/>
  <c r="F15" i="13"/>
  <c r="AL14" i="13"/>
  <c r="AK14" i="13"/>
  <c r="AJ14" i="13"/>
  <c r="AI14" i="13"/>
  <c r="AH14" i="13"/>
  <c r="AG14" i="13"/>
  <c r="AF14" i="13"/>
  <c r="AE14" i="13"/>
  <c r="AD14" i="13"/>
  <c r="AC14" i="13"/>
  <c r="AB14" i="13"/>
  <c r="AA14" i="13"/>
  <c r="Z14" i="13"/>
  <c r="Y14" i="13"/>
  <c r="X14" i="13"/>
  <c r="W14" i="13"/>
  <c r="V14" i="13"/>
  <c r="U14" i="13"/>
  <c r="T14" i="13"/>
  <c r="S14" i="13"/>
  <c r="R14" i="13"/>
  <c r="Q14" i="13"/>
  <c r="P14" i="13"/>
  <c r="O14" i="13"/>
  <c r="N14" i="13"/>
  <c r="M14" i="13"/>
  <c r="L14" i="13"/>
  <c r="K14" i="13"/>
  <c r="J14" i="13"/>
  <c r="I14" i="13"/>
  <c r="H14" i="13"/>
  <c r="G14" i="13"/>
  <c r="F14" i="13"/>
  <c r="AL13" i="13"/>
  <c r="AK13" i="13"/>
  <c r="AJ13" i="13"/>
  <c r="AI13" i="13"/>
  <c r="AH13" i="13"/>
  <c r="AG13" i="13"/>
  <c r="AF13" i="13"/>
  <c r="AE13" i="13"/>
  <c r="AD13" i="13"/>
  <c r="AC13" i="13"/>
  <c r="AB13" i="13"/>
  <c r="AA13" i="13"/>
  <c r="Z13" i="13"/>
  <c r="Y13" i="13"/>
  <c r="X13" i="13"/>
  <c r="W13" i="13"/>
  <c r="V13" i="13"/>
  <c r="U13" i="13"/>
  <c r="T13" i="13"/>
  <c r="S13" i="13"/>
  <c r="R13" i="13"/>
  <c r="Q13" i="13"/>
  <c r="P13" i="13"/>
  <c r="O13" i="13"/>
  <c r="N13" i="13"/>
  <c r="M13" i="13"/>
  <c r="L13" i="13"/>
  <c r="K13" i="13"/>
  <c r="J13" i="13"/>
  <c r="I13" i="13"/>
  <c r="H13" i="13"/>
  <c r="G13" i="13"/>
  <c r="F13" i="13"/>
  <c r="AL12" i="13"/>
  <c r="AK12" i="13"/>
  <c r="AJ12" i="13"/>
  <c r="AI12" i="13"/>
  <c r="AH12" i="13"/>
  <c r="AG12" i="13"/>
  <c r="AF12" i="13"/>
  <c r="AE12" i="13"/>
  <c r="AD12" i="13"/>
  <c r="AC12" i="13"/>
  <c r="AB12" i="13"/>
  <c r="AA12" i="13"/>
  <c r="Z12" i="13"/>
  <c r="Y12" i="13"/>
  <c r="X12" i="13"/>
  <c r="W12" i="13"/>
  <c r="V12" i="13"/>
  <c r="U12" i="13"/>
  <c r="T12" i="13"/>
  <c r="S12" i="13"/>
  <c r="R12" i="13"/>
  <c r="Q12" i="13"/>
  <c r="P12" i="13"/>
  <c r="O12" i="13"/>
  <c r="N12" i="13"/>
  <c r="M12" i="13"/>
  <c r="L12" i="13"/>
  <c r="K12" i="13"/>
  <c r="J12" i="13"/>
  <c r="I12" i="13"/>
  <c r="H12" i="13"/>
  <c r="G12" i="13"/>
  <c r="F12" i="13"/>
  <c r="AL11" i="13"/>
  <c r="AK11" i="13"/>
  <c r="AJ11" i="13"/>
  <c r="AI11" i="13"/>
  <c r="AH11" i="13"/>
  <c r="AG11" i="13"/>
  <c r="AF11" i="13"/>
  <c r="AE11" i="13"/>
  <c r="AD11" i="13"/>
  <c r="AC11" i="13"/>
  <c r="AB11" i="13"/>
  <c r="AA11" i="13"/>
  <c r="Z11" i="13"/>
  <c r="Y11" i="13"/>
  <c r="X11" i="13"/>
  <c r="W11" i="13"/>
  <c r="V11" i="13"/>
  <c r="U11" i="13"/>
  <c r="T11" i="13"/>
  <c r="S11" i="13"/>
  <c r="R11" i="13"/>
  <c r="Q11" i="13"/>
  <c r="P11" i="13"/>
  <c r="O11" i="13"/>
  <c r="N11" i="13"/>
  <c r="M11" i="13"/>
  <c r="L11" i="13"/>
  <c r="K11" i="13"/>
  <c r="J11" i="13"/>
  <c r="I11" i="13"/>
  <c r="H11" i="13"/>
  <c r="G11" i="13"/>
  <c r="F11" i="13"/>
  <c r="AL10" i="13"/>
  <c r="AK10" i="13"/>
  <c r="AJ10" i="13"/>
  <c r="AI10" i="13"/>
  <c r="AH10" i="13"/>
  <c r="AG10" i="13"/>
  <c r="AF10" i="13"/>
  <c r="AE10" i="13"/>
  <c r="AD10" i="13"/>
  <c r="AC10" i="13"/>
  <c r="AB10" i="13"/>
  <c r="AA10" i="13"/>
  <c r="Z10" i="13"/>
  <c r="Y10" i="13"/>
  <c r="X10" i="13"/>
  <c r="W10" i="13"/>
  <c r="V10" i="13"/>
  <c r="U10" i="13"/>
  <c r="T10" i="13"/>
  <c r="S10" i="13"/>
  <c r="R10" i="13"/>
  <c r="Q10" i="13"/>
  <c r="P10" i="13"/>
  <c r="O10" i="13"/>
  <c r="N10" i="13"/>
  <c r="M10" i="13"/>
  <c r="L10" i="13"/>
  <c r="K10" i="13"/>
  <c r="J10" i="13"/>
  <c r="I10" i="13"/>
  <c r="H10" i="13"/>
  <c r="G10" i="13"/>
  <c r="F10" i="13"/>
  <c r="AL9" i="13"/>
  <c r="AK9" i="13"/>
  <c r="AJ9" i="13"/>
  <c r="AI9" i="13"/>
  <c r="AH9" i="13"/>
  <c r="AG9" i="13"/>
  <c r="AF9" i="13"/>
  <c r="AE9" i="13"/>
  <c r="AD9" i="13"/>
  <c r="AC9" i="13"/>
  <c r="AB9" i="13"/>
  <c r="AA9" i="13"/>
  <c r="Z9" i="13"/>
  <c r="Y9" i="13"/>
  <c r="X9" i="13"/>
  <c r="W9" i="13"/>
  <c r="V9" i="13"/>
  <c r="U9" i="13"/>
  <c r="T9" i="13"/>
  <c r="S9" i="13"/>
  <c r="R9" i="13"/>
  <c r="Q9" i="13"/>
  <c r="P9" i="13"/>
  <c r="O9" i="13"/>
  <c r="N9" i="13"/>
  <c r="M9" i="13"/>
  <c r="L9" i="13"/>
  <c r="K9" i="13"/>
  <c r="J9" i="13"/>
  <c r="I9" i="13"/>
  <c r="H9" i="13"/>
  <c r="G9" i="13"/>
  <c r="F9" i="13"/>
  <c r="AL8" i="13"/>
  <c r="AK8" i="13"/>
  <c r="AJ8" i="13"/>
  <c r="AI8" i="13"/>
  <c r="AH8" i="13"/>
  <c r="AG8" i="13"/>
  <c r="AF8" i="13"/>
  <c r="AE8" i="13"/>
  <c r="AD8" i="13"/>
  <c r="AC8" i="13"/>
  <c r="AB8" i="13"/>
  <c r="AA8" i="13"/>
  <c r="Z8" i="13"/>
  <c r="Y8" i="13"/>
  <c r="X8" i="13"/>
  <c r="W8" i="13"/>
  <c r="V8" i="13"/>
  <c r="U8" i="13"/>
  <c r="T8" i="13"/>
  <c r="S8" i="13"/>
  <c r="R8" i="13"/>
  <c r="Q8" i="13"/>
  <c r="P8" i="13"/>
  <c r="O8" i="13"/>
  <c r="N8" i="13"/>
  <c r="M8" i="13"/>
  <c r="L8" i="13"/>
  <c r="K8" i="13"/>
  <c r="J8" i="13"/>
  <c r="I8" i="13"/>
  <c r="H8" i="13"/>
  <c r="G8" i="13"/>
  <c r="F8" i="13"/>
  <c r="E21" i="13" l="1"/>
  <c r="AL19" i="13"/>
  <c r="V19" i="13"/>
  <c r="AD19" i="13"/>
  <c r="F19" i="13"/>
  <c r="W18" i="13"/>
  <c r="N18" i="13"/>
  <c r="AL18" i="13"/>
  <c r="AC18" i="13"/>
  <c r="T18" i="13"/>
  <c r="AB19" i="13"/>
  <c r="AJ19" i="13"/>
  <c r="K19" i="13"/>
  <c r="S19" i="13"/>
  <c r="AA19" i="13"/>
  <c r="AI19" i="13"/>
  <c r="J19" i="13"/>
  <c r="R19" i="13"/>
  <c r="Z19" i="13"/>
  <c r="AH19" i="13"/>
  <c r="G18" i="13"/>
  <c r="AE18" i="13"/>
  <c r="V18" i="13"/>
  <c r="M18" i="13"/>
  <c r="AK19" i="13"/>
  <c r="P19" i="13"/>
  <c r="AF19" i="13"/>
  <c r="N19" i="13"/>
  <c r="O19" i="13"/>
  <c r="F18" i="13"/>
  <c r="AD18" i="13"/>
  <c r="U19" i="13"/>
  <c r="L19" i="13"/>
  <c r="H19" i="13"/>
  <c r="X19" i="13"/>
  <c r="I19" i="13"/>
  <c r="Q19" i="13"/>
  <c r="Y19" i="13"/>
  <c r="AG19" i="13"/>
  <c r="J18" i="13"/>
  <c r="AH18" i="13"/>
  <c r="R18" i="13"/>
  <c r="Z18" i="13"/>
  <c r="K18" i="13"/>
  <c r="S18" i="13"/>
  <c r="AA18" i="13"/>
  <c r="AI18" i="13"/>
  <c r="AJ18" i="13"/>
  <c r="AK18" i="13"/>
  <c r="T19" i="13"/>
  <c r="O18" i="13"/>
  <c r="M19" i="13"/>
  <c r="H18" i="13"/>
  <c r="AF18" i="13"/>
  <c r="I18" i="13"/>
  <c r="Q18" i="13"/>
  <c r="Y18" i="13"/>
  <c r="AG18" i="13"/>
  <c r="G19" i="13"/>
  <c r="W19" i="13"/>
  <c r="AE19" i="13"/>
  <c r="L18" i="13"/>
  <c r="AB18" i="13"/>
  <c r="U18" i="13"/>
  <c r="AC19" i="13"/>
  <c r="I22" i="13"/>
  <c r="I25" i="13" s="1"/>
  <c r="P18" i="13"/>
  <c r="X18" i="13"/>
  <c r="L31" i="15" l="1"/>
  <c r="C18" i="13"/>
  <c r="C19" i="13"/>
  <c r="C21" i="13" s="1"/>
  <c r="J22" i="13"/>
  <c r="J25" i="13" s="1"/>
  <c r="O33" i="15" l="1"/>
  <c r="P34" i="15"/>
  <c r="K22" i="13"/>
  <c r="K25" i="13" s="1"/>
  <c r="M31" i="15" l="1"/>
  <c r="L22" i="13"/>
  <c r="L25" i="13" s="1"/>
  <c r="M22" i="13" l="1"/>
  <c r="M25" i="13" s="1"/>
  <c r="N22" i="13" l="1"/>
  <c r="N25" i="13" s="1"/>
  <c r="P33" i="15" l="1"/>
  <c r="Q34" i="15"/>
  <c r="O22" i="13"/>
  <c r="O25" i="13" s="1"/>
  <c r="Q33" i="15" l="1"/>
  <c r="R34" i="15"/>
  <c r="P22" i="13"/>
  <c r="P25" i="13" s="1"/>
  <c r="R33" i="15" l="1"/>
  <c r="S34" i="15"/>
  <c r="Q22" i="13"/>
  <c r="Q25" i="13" s="1"/>
  <c r="T34" i="15" l="1"/>
  <c r="S33" i="15"/>
  <c r="R22" i="13"/>
  <c r="R25" i="13" s="1"/>
  <c r="T33" i="15" l="1"/>
  <c r="U34" i="15"/>
  <c r="S22" i="13"/>
  <c r="S25" i="13" s="1"/>
  <c r="U33" i="15" l="1"/>
  <c r="V34" i="15"/>
  <c r="T22" i="13"/>
  <c r="T25" i="13" s="1"/>
  <c r="V33" i="15" l="1"/>
  <c r="W34" i="15"/>
  <c r="U22" i="13"/>
  <c r="U25" i="13" s="1"/>
  <c r="W33" i="15" l="1"/>
  <c r="X34" i="15"/>
  <c r="V22" i="13"/>
  <c r="V25" i="13" s="1"/>
  <c r="X33" i="15" l="1"/>
  <c r="Y34" i="15"/>
  <c r="W22" i="13"/>
  <c r="W25" i="13" s="1"/>
  <c r="Y33" i="15" l="1"/>
  <c r="Z34" i="15"/>
  <c r="X22" i="13"/>
  <c r="X25" i="13" s="1"/>
  <c r="AA34" i="15" l="1"/>
  <c r="Z33" i="15"/>
  <c r="Y22" i="13"/>
  <c r="Y25" i="13" s="1"/>
  <c r="AB34" i="15" l="1"/>
  <c r="AA33" i="15"/>
  <c r="Z22" i="13"/>
  <c r="Z25" i="13" s="1"/>
  <c r="AC34" i="15" l="1"/>
  <c r="AB33" i="15"/>
  <c r="AA22" i="13"/>
  <c r="AA25" i="13" s="1"/>
  <c r="AB22" i="13" l="1"/>
  <c r="AB25" i="13" s="1"/>
  <c r="AC33" i="15" l="1"/>
  <c r="AD34" i="15"/>
  <c r="AC22" i="13"/>
  <c r="AC25" i="13" s="1"/>
  <c r="AD33" i="15" l="1"/>
  <c r="AE34" i="15"/>
  <c r="AD22" i="13"/>
  <c r="AD25" i="13" s="1"/>
  <c r="AE22" i="13" l="1"/>
  <c r="AE25" i="13" s="1"/>
  <c r="AE33" i="15" l="1"/>
  <c r="AF34" i="15"/>
  <c r="AF22" i="13"/>
  <c r="AF25" i="13" s="1"/>
  <c r="AF33" i="15" l="1"/>
  <c r="AG34" i="15"/>
  <c r="AG22" i="13"/>
  <c r="AG25" i="13" s="1"/>
  <c r="AG33" i="15" l="1"/>
  <c r="AH34" i="15"/>
  <c r="AH22" i="13"/>
  <c r="AH25" i="13" s="1"/>
  <c r="AI22" i="13" l="1"/>
  <c r="AI25" i="13" s="1"/>
  <c r="AH33" i="15" l="1"/>
  <c r="AI34" i="15"/>
  <c r="AJ22" i="13"/>
  <c r="AJ25" i="13" s="1"/>
  <c r="AI33" i="15" l="1"/>
  <c r="AJ34" i="15"/>
  <c r="AK22" i="13"/>
  <c r="AK25" i="13" s="1"/>
  <c r="AJ33" i="15" l="1"/>
  <c r="AK34" i="15"/>
  <c r="AL22" i="13"/>
  <c r="AL25" i="13" s="1"/>
  <c r="AK33" i="15" l="1"/>
  <c r="AL34" i="15"/>
  <c r="AM22" i="13"/>
  <c r="AM25" i="13" s="1"/>
  <c r="AL33" i="15" l="1"/>
  <c r="AM34" i="15"/>
  <c r="AN22" i="13"/>
  <c r="AN25" i="13" s="1"/>
  <c r="AM33" i="15" l="1"/>
  <c r="AN34" i="15"/>
  <c r="AO22" i="13"/>
  <c r="E22" i="13" s="1"/>
  <c r="AN33" i="15" l="1"/>
  <c r="AO34" i="15"/>
  <c r="AO25" i="13"/>
  <c r="AO33" i="15" l="1"/>
  <c r="AP34" i="15"/>
  <c r="AP33" i="15" l="1"/>
  <c r="AQ34" i="15"/>
  <c r="AQ33" i="15" l="1"/>
  <c r="AR34" i="15"/>
  <c r="AS34" i="15" l="1"/>
  <c r="AR33" i="15"/>
  <c r="AS33" i="15" l="1"/>
  <c r="M22" i="15" l="1"/>
  <c r="M21" i="15"/>
  <c r="M36" i="15" s="1"/>
  <c r="M38" i="15" l="1"/>
  <c r="N17" i="15" l="1"/>
  <c r="N31" i="15"/>
  <c r="N21" i="15" l="1"/>
  <c r="N22" i="15"/>
  <c r="N36" i="15" l="1"/>
  <c r="N38" i="15" l="1"/>
  <c r="O17" i="15" l="1"/>
  <c r="O31" i="15"/>
  <c r="O21" i="15" l="1"/>
  <c r="O22" i="15"/>
  <c r="O36" i="15" l="1"/>
  <c r="O38" i="15" l="1"/>
  <c r="P17" i="15" l="1"/>
  <c r="P31" i="15"/>
  <c r="P22" i="15" l="1"/>
  <c r="P21" i="15"/>
  <c r="P36" i="15" s="1"/>
  <c r="P38" i="15" l="1"/>
  <c r="Q17" i="15" l="1"/>
  <c r="Q31" i="15"/>
  <c r="Q22" i="15" l="1"/>
  <c r="Q21" i="15"/>
  <c r="Q36" i="15" l="1"/>
  <c r="Q38" i="15" s="1"/>
  <c r="R17" i="15" l="1"/>
  <c r="R31" i="15"/>
  <c r="R21" i="15" l="1"/>
  <c r="R22" i="15"/>
  <c r="R36" i="15" l="1"/>
  <c r="R38" i="15" s="1"/>
  <c r="S17" i="15" l="1"/>
  <c r="S31" i="15"/>
  <c r="S21" i="15" l="1"/>
  <c r="S22" i="15"/>
  <c r="S36" i="15" l="1"/>
  <c r="S38" i="15" s="1"/>
  <c r="T17" i="15" l="1"/>
  <c r="T31" i="15"/>
  <c r="T22" i="15" l="1"/>
  <c r="T21" i="15"/>
  <c r="T36" i="15" l="1"/>
  <c r="T38" i="15" s="1"/>
  <c r="U17" i="15" l="1"/>
  <c r="U31" i="15"/>
  <c r="U22" i="15" l="1"/>
  <c r="U21" i="15"/>
  <c r="U36" i="15" s="1"/>
  <c r="U38" i="15" s="1"/>
  <c r="V17" i="15" l="1"/>
  <c r="V31" i="15"/>
  <c r="V22" i="15" l="1"/>
  <c r="V21" i="15"/>
  <c r="V36" i="15" s="1"/>
  <c r="V38" i="15" s="1"/>
  <c r="W17" i="15" l="1"/>
  <c r="W31" i="15"/>
  <c r="W21" i="15" l="1"/>
  <c r="W36" i="15" s="1"/>
  <c r="W38" i="15" s="1"/>
  <c r="W22" i="15"/>
  <c r="X17" i="15" l="1"/>
  <c r="X31" i="15"/>
  <c r="X22" i="15" l="1"/>
  <c r="X21" i="15"/>
  <c r="X36" i="15" s="1"/>
  <c r="X38" i="15" s="1"/>
  <c r="Y17" i="15" l="1"/>
  <c r="Y31" i="15"/>
  <c r="Y22" i="15" l="1"/>
  <c r="Y21" i="15"/>
  <c r="Y36" i="15" s="1"/>
  <c r="Y38" i="15" s="1"/>
  <c r="Z17" i="15" l="1"/>
  <c r="Z31" i="15"/>
  <c r="Z22" i="15" l="1"/>
  <c r="Z21" i="15"/>
  <c r="Z36" i="15" s="1"/>
  <c r="Z38" i="15" s="1"/>
  <c r="AA17" i="15" l="1"/>
  <c r="AA31" i="15"/>
  <c r="AA21" i="15" l="1"/>
  <c r="AA36" i="15" s="1"/>
  <c r="AA38" i="15" s="1"/>
  <c r="AA22" i="15"/>
  <c r="AB17" i="15" l="1"/>
  <c r="AB31" i="15"/>
  <c r="AB21" i="15" l="1"/>
  <c r="AB36" i="15" s="1"/>
  <c r="AB38" i="15" s="1"/>
  <c r="AB22" i="15"/>
  <c r="AC17" i="15" l="1"/>
  <c r="AC31" i="15"/>
  <c r="AC22" i="15" l="1"/>
  <c r="AC21" i="15"/>
  <c r="AC36" i="15" s="1"/>
  <c r="AC38" i="15" s="1"/>
  <c r="AD17" i="15" l="1"/>
  <c r="AD31" i="15"/>
  <c r="AD22" i="15" l="1"/>
  <c r="AD21" i="15"/>
  <c r="AD36" i="15" s="1"/>
  <c r="AD38" i="15" s="1"/>
  <c r="AE17" i="15" l="1"/>
  <c r="AE31" i="15"/>
  <c r="AE21" i="15" l="1"/>
  <c r="AE36" i="15" s="1"/>
  <c r="AE38" i="15" s="1"/>
  <c r="AE22" i="15"/>
  <c r="AF17" i="15" l="1"/>
  <c r="AF31" i="15"/>
  <c r="AF21" i="15" l="1"/>
  <c r="AF36" i="15" s="1"/>
  <c r="AF38" i="15" s="1"/>
  <c r="AF22" i="15"/>
  <c r="AG17" i="15" l="1"/>
  <c r="AG31" i="15"/>
  <c r="AG21" i="15" l="1"/>
  <c r="AG36" i="15" s="1"/>
  <c r="AG38" i="15" s="1"/>
  <c r="AG22" i="15"/>
  <c r="AH17" i="15" l="1"/>
  <c r="AH31" i="15"/>
  <c r="AH21" i="15" l="1"/>
  <c r="AH36" i="15" s="1"/>
  <c r="AH38" i="15" s="1"/>
  <c r="AH22" i="15"/>
  <c r="AI17" i="15" l="1"/>
  <c r="AI31" i="15"/>
  <c r="AI21" i="15" l="1"/>
  <c r="AI36" i="15" s="1"/>
  <c r="AI38" i="15" s="1"/>
  <c r="AI22" i="15"/>
  <c r="AJ17" i="15" l="1"/>
  <c r="AJ31" i="15"/>
  <c r="AJ21" i="15" l="1"/>
  <c r="AJ36" i="15" s="1"/>
  <c r="AJ38" i="15" s="1"/>
  <c r="AJ22" i="15"/>
  <c r="AK17" i="15" l="1"/>
  <c r="AK31" i="15"/>
  <c r="AK21" i="15" l="1"/>
  <c r="AK36" i="15" s="1"/>
  <c r="AK38" i="15" s="1"/>
  <c r="AK22" i="15"/>
  <c r="AL17" i="15" l="1"/>
  <c r="AL31" i="15"/>
  <c r="AL22" i="15" l="1"/>
  <c r="AL21" i="15"/>
  <c r="AL36" i="15" s="1"/>
  <c r="AL38" i="15" s="1"/>
  <c r="AM17" i="15" l="1"/>
  <c r="AM31" i="15"/>
  <c r="AM21" i="15" l="1"/>
  <c r="AM36" i="15" s="1"/>
  <c r="AM38" i="15" s="1"/>
  <c r="AM22" i="15"/>
  <c r="AN17" i="15" l="1"/>
  <c r="AN31" i="15"/>
  <c r="AN22" i="15" l="1"/>
  <c r="AN21" i="15"/>
  <c r="AN36" i="15" s="1"/>
  <c r="AN38" i="15" s="1"/>
  <c r="AO17" i="15" l="1"/>
  <c r="AO31" i="15"/>
  <c r="AO21" i="15" l="1"/>
  <c r="AO36" i="15" s="1"/>
  <c r="AO38" i="15" s="1"/>
  <c r="AO22" i="15"/>
  <c r="AP17" i="15" l="1"/>
  <c r="AP31" i="15"/>
  <c r="AP22" i="15" l="1"/>
  <c r="AP21" i="15"/>
  <c r="AP36" i="15" s="1"/>
  <c r="AP38" i="15" s="1"/>
  <c r="AQ17" i="15" l="1"/>
  <c r="AQ31" i="15"/>
  <c r="AQ22" i="15" l="1"/>
  <c r="AQ21" i="15"/>
  <c r="AQ36" i="15" s="1"/>
  <c r="AQ38" i="15" s="1"/>
  <c r="AR17" i="15" l="1"/>
  <c r="G17" i="15" s="1"/>
  <c r="H17" i="15" s="1"/>
  <c r="I17" i="15" s="1"/>
  <c r="AR31" i="15"/>
  <c r="AR21" i="15" l="1"/>
  <c r="AR36" i="15" s="1"/>
  <c r="AR38" i="15" s="1"/>
  <c r="AR22" i="15"/>
  <c r="AS31" i="15" l="1"/>
  <c r="AS17" i="15" l="1"/>
  <c r="AS21" i="15" s="1"/>
  <c r="AS36" i="15" s="1"/>
  <c r="AS22" i="15" l="1"/>
  <c r="I22" i="15" s="1"/>
  <c r="H26" i="2" s="1"/>
  <c r="I21" i="15"/>
  <c r="G26" i="2" s="1"/>
  <c r="AS38" i="15"/>
  <c r="I36" i="15"/>
  <c r="I3" i="15" l="1"/>
  <c r="L26" i="2"/>
  <c r="I37" i="15"/>
  <c r="K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Arthur, Brian R.</author>
  </authors>
  <commentList>
    <comment ref="D18" authorId="0" shapeId="0" xr:uid="{BB48024F-30F8-4E8D-ACDD-0BD2758334FC}">
      <text>
        <r>
          <rPr>
            <b/>
            <sz val="9"/>
            <color indexed="81"/>
            <rFont val="Tahoma"/>
            <family val="2"/>
          </rPr>
          <t>Arthur, Brian R.:</t>
        </r>
        <r>
          <rPr>
            <sz val="9"/>
            <color indexed="81"/>
            <rFont val="Tahoma"/>
            <family val="2"/>
          </rPr>
          <t xml:space="preserve">
City of Calgary 2016 census</t>
        </r>
      </text>
    </comment>
    <comment ref="E18" authorId="0" shapeId="0" xr:uid="{52353482-7C94-4B3E-B848-E909BEDF8115}">
      <text>
        <r>
          <rPr>
            <b/>
            <sz val="9"/>
            <color indexed="81"/>
            <rFont val="Tahoma"/>
            <family val="2"/>
          </rPr>
          <t>Arthur, Brian R.:</t>
        </r>
        <r>
          <rPr>
            <sz val="9"/>
            <color indexed="81"/>
            <rFont val="Tahoma"/>
            <family val="2"/>
          </rPr>
          <t xml:space="preserve">
City of Calgary 2019 census</t>
        </r>
      </text>
    </comment>
    <comment ref="F18" authorId="0" shapeId="0" xr:uid="{AAAFED72-0277-42CC-8AB7-0A3A4E3EE780}">
      <text>
        <r>
          <rPr>
            <b/>
            <sz val="9"/>
            <color indexed="81"/>
            <rFont val="Tahoma"/>
            <family val="2"/>
          </rPr>
          <t>Arthur, Brian R.:</t>
        </r>
        <r>
          <rPr>
            <sz val="9"/>
            <color indexed="81"/>
            <rFont val="Tahoma"/>
            <family val="2"/>
          </rPr>
          <t xml:space="preserve">
Spring 2023 Calgary and Region Economic Outlook, 2023-2028</t>
        </r>
      </text>
    </comment>
  </commentList>
</comments>
</file>

<file path=xl/sharedStrings.xml><?xml version="1.0" encoding="utf-8"?>
<sst xmlns="http://schemas.openxmlformats.org/spreadsheetml/2006/main" count="7257" uniqueCount="532">
  <si>
    <t>HOW TO USE THIS DOCUMENT</t>
  </si>
  <si>
    <t xml:space="preserve">Welcome to the model used to determine the transit bus levy rate for the 2024 Off-site Levies Bylaw. 
Note: This model is in DRAFT form for discussion purposes, using the latest information and assumptions available. </t>
  </si>
  <si>
    <t>Last Updated:</t>
  </si>
  <si>
    <t>Transit Bus Levy Tabs 1 - 7</t>
  </si>
  <si>
    <t>Tab Number</t>
  </si>
  <si>
    <t>Title</t>
  </si>
  <si>
    <t xml:space="preserve">Description </t>
  </si>
  <si>
    <t>Tab 1</t>
  </si>
  <si>
    <t>Assumptions</t>
  </si>
  <si>
    <t xml:space="preserve">This tab entails the assumptions and steps to create the financial model. It also provides some details to clarify questions around the assumptions. </t>
  </si>
  <si>
    <t>Tab 2</t>
  </si>
  <si>
    <t xml:space="preserve">Rate Summary </t>
  </si>
  <si>
    <t>This tab provides a high level summary of the steps that are taken to determine the transit bus levy rate calculation, and provides a look at the proposed levy rate.</t>
  </si>
  <si>
    <t>Tab 3</t>
  </si>
  <si>
    <t>Unlevied Land</t>
  </si>
  <si>
    <t>This tab describes the remaining unlevied land that is included in the model.</t>
  </si>
  <si>
    <t>Tab 4</t>
  </si>
  <si>
    <t>Infrastructure</t>
  </si>
  <si>
    <t xml:space="preserve">This tab provides details on the determination of the number of additional transit buses needed to support new growth in approved greenfield Area Structure Plans. </t>
  </si>
  <si>
    <t>Tab 5</t>
  </si>
  <si>
    <t>Forecast Data</t>
  </si>
  <si>
    <t>This tab provides the detailed forecast data used to determine the infrastructure need.</t>
  </si>
  <si>
    <t>Tab 6</t>
  </si>
  <si>
    <t>Benefit Allocation</t>
  </si>
  <si>
    <t>This tab provides the benefit rate allocation to the forecast population in unlevied lands within approved greenfield Area Structure Plans.</t>
  </si>
  <si>
    <t>Tab 7</t>
  </si>
  <si>
    <t>Financial Model</t>
  </si>
  <si>
    <t>This tab provides the financial modelling and a detailed calculation of the proposed levy rate.</t>
  </si>
  <si>
    <t>Tab 8</t>
  </si>
  <si>
    <t>Version History</t>
  </si>
  <si>
    <t>Draft version dated Wednesday, July 19, 2023</t>
  </si>
  <si>
    <t>Transit Buses - Assumptions</t>
  </si>
  <si>
    <t>Summary</t>
  </si>
  <si>
    <t>Frequently Asked Questions</t>
  </si>
  <si>
    <t>The City will use this financial model to calculate a transit bus off-site levy rate per hectare that incorporates investment income,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</si>
  <si>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Escalation rate</t>
  </si>
  <si>
    <t>The escalation factor of 3.58% is a five-year smoothed average, determined using Non-Residential Building Construction Price Index (CPI) for Calgary.</t>
  </si>
  <si>
    <t>Discount rate</t>
  </si>
  <si>
    <t>The discount rate of 4.29% is based on the asset mix of the investments held on The City's capital deposits, and the Long-term Capital Market assumptions that The City uses in projecting returns from investment portfolios.</t>
  </si>
  <si>
    <t>Gross developable land</t>
  </si>
  <si>
    <t>Gross developable lands are calculated starting with the gross land area and deducting non-developable lands.</t>
  </si>
  <si>
    <t>Unlevied land</t>
  </si>
  <si>
    <t>Unlevied land includes all gross developable lands outside the off-site levy Established Area boundary that do not have executed development agreements, as of the end of 2022. This was 14,211.1 hectares at the end of 2022, and is forecast to be 13,921.1 hectares at the end of 2023.</t>
  </si>
  <si>
    <t>Land absorption</t>
  </si>
  <si>
    <t>• All remaining unlevied hectares will sign development agreements within the forecast period (ending 2076).
• The land absorption from 2023 to 2027 is based on the fall 2022 forecast by Corporate Economics. 
• Remaining unlevied hectares in current and future Area Structure Plans are assumed to follow a decreasing trend over the forecast period, on the expectation of higher densities supporting the same number of people.</t>
  </si>
  <si>
    <t>Benefit allocation</t>
  </si>
  <si>
    <t xml:space="preserve">Benefit allocation considers the land that will benefit from infrastructure being levied for and relates to the forecast residents in that land. </t>
  </si>
  <si>
    <t>Payment schedule</t>
  </si>
  <si>
    <t>This financial model incorporates the current levy payment schedule, where 100% of transit bus levies are paid in year three after the development agreement is signed.</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</si>
  <si>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</si>
  <si>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</si>
  <si>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</si>
  <si>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Transit Buses - Rate Summary</t>
  </si>
  <si>
    <t>Proposed 2024 Levy Rate</t>
  </si>
  <si>
    <t>Figure 1. Off-site levy rate calculation</t>
  </si>
  <si>
    <r>
      <t xml:space="preserve">The levy rate calculation is being adjusted from the simple formula of </t>
    </r>
    <r>
      <rPr>
        <i/>
        <sz val="11"/>
        <rFont val="Arial"/>
        <family val="2"/>
      </rPr>
      <t xml:space="preserve">Costs x Benefit / Land </t>
    </r>
    <r>
      <rPr>
        <sz val="11"/>
        <rFont val="Arial"/>
        <family val="2"/>
      </rPr>
      <t xml:space="preserve">to the model described in Figure 1 to the right, and in the text below. 
This financial model uses the following inputs: 
• Total unlevied land, and annual land absorption.
• The off-site levy payment schedule.
• Total capital costs of infrastructure being levied for, with the benefit allocations to determine total costs being levied for.
• Annual expenditures.
• An escalation factor to calculate the future value of project costs.
• A discount factor to calculate the discounted value of project costs, future revenue from developer contributions, and annual investment income.
The levy rate is then calculated using Excel's Goal Seek function to find the levy rate that balances all expenditures and revenues over the course of the model to result in an off-site levy balance of $0.
</t>
    </r>
  </si>
  <si>
    <t>Step 5 is iterative.</t>
  </si>
  <si>
    <t>Step 6 and 7 calculate automatically once annual spending is set.</t>
  </si>
  <si>
    <t>Step 8 must be iterated if any variables are changed.</t>
  </si>
  <si>
    <t>Steps 9 to 11 calculate automatically once the levy rate has been set.</t>
  </si>
  <si>
    <t>Step 1</t>
  </si>
  <si>
    <t>Step 2</t>
  </si>
  <si>
    <t>Step 3</t>
  </si>
  <si>
    <t>Step 4</t>
  </si>
  <si>
    <t>Step 5</t>
  </si>
  <si>
    <t>Step 6</t>
  </si>
  <si>
    <t>Step 7</t>
  </si>
  <si>
    <t>Step 8</t>
  </si>
  <si>
    <t>Step 9</t>
  </si>
  <si>
    <t>Step 10</t>
  </si>
  <si>
    <t>Step 11</t>
  </si>
  <si>
    <t>Unlevied land absorption</t>
  </si>
  <si>
    <t>Total capital costs</t>
  </si>
  <si>
    <t>Leviable capital costs</t>
  </si>
  <si>
    <t>Annual spending</t>
  </si>
  <si>
    <t>Future value</t>
  </si>
  <si>
    <t>Discounted value</t>
  </si>
  <si>
    <t>Levy rate</t>
  </si>
  <si>
    <t>Developer contributions</t>
  </si>
  <si>
    <t>Investment income</t>
  </si>
  <si>
    <t>Ending balance</t>
  </si>
  <si>
    <t>Details on unlevied lands can be found in Tab 3. Remaining unlevied lands are assumed to be fully absorbed within the model period, in the slowly decreasing trend shown on Tab 7.</t>
  </si>
  <si>
    <t>Identify the total capital costs for projects that benefit unlevied lands. Details can be found in Tab 4.</t>
  </si>
  <si>
    <t>Determine the benefiting areas and benefit allocations that apply to the infrastructure identified in Step 2. Forecast details can be found in Tab 5, with benefit summary information in Tab 6.</t>
  </si>
  <si>
    <t>Leviable capital cost: 
• Apply benefit rates to the capital costs of each project to determine the developer share of costs.</t>
  </si>
  <si>
    <t>Set expenditures for transit buses for each year in the model period. The assumption used is that, when the off-site levy balance has sufficient funds, 20 buses will be purchased the following year.</t>
  </si>
  <si>
    <t>Calculate the future value of capital costs over the model period. Details for this step can be found in Tab 7.</t>
  </si>
  <si>
    <t>Calculate the discounted value of the capital costs over the model period. Details for this step can be found in Tab 7.</t>
  </si>
  <si>
    <t>Use Excel's Goal Seek function to calculate the transit bus off-site levy rate which ensures that developer contributions plus investment income are equal to the future value of capital cost/cash outflows by end of the model period.</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</si>
  <si>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</si>
  <si>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</si>
  <si>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 xml:space="preserve">The annual ending account balance is calculated as the sum of spending, the starting balance, developer contributions, and investment income. </t>
  </si>
  <si>
    <t>A</t>
  </si>
  <si>
    <t>B</t>
  </si>
  <si>
    <t>C</t>
  </si>
  <si>
    <t>D</t>
  </si>
  <si>
    <t>E</t>
  </si>
  <si>
    <t>F</t>
  </si>
  <si>
    <t>G</t>
  </si>
  <si>
    <t>H</t>
  </si>
  <si>
    <t>I</t>
  </si>
  <si>
    <t>J</t>
  </si>
  <si>
    <t>K</t>
  </si>
  <si>
    <t>See Tab 7, row 17.</t>
  </si>
  <si>
    <t>Hectares</t>
  </si>
  <si>
    <t>Dollars</t>
  </si>
  <si>
    <t>Transit Buses - Unlevied Land</t>
  </si>
  <si>
    <t>This tab provides background on different benefiting areas: the Established Area, unlevied land, and land that has already been levied.</t>
  </si>
  <si>
    <t>Figure 2. Off-Site levy Established Area boundary, and unlevied lands as of the end of 2022</t>
  </si>
  <si>
    <t>Figure 2 to the right illustrates The City's Established Area and Greenfield Area; unlevied lands in current Area Structure Plans (ASPs), and land in future ASPs.
The Established Area boundary was identified in the 2016 Off-site Levies Bylaw and contains lands that are fully developed, or have executed development agreement to allow future development. The purpose of the boundary is to determine benefiting areas in support of levy rate calculations (established or greenfield) for different parts of the city.
Unlevied lands, shown in green, includes all gross developable lands in approved ASP's outside the off-site levy Established Area boundary that do not have an executed development agreement, as of the end of 2022. The off-site levy rate calculation excludes the forecast land absorption for 2023.
Future ASP's are shown in orange. These lands are not currently being considered for the transit bus off-site levy. The formula for infrastructure needs will be reviewed when new ASP's are approved.
Land shown in yellow includes both greenfield lands that have already been levied, and non-developable land. Non-developable land is excluded from the determination of the number of hectares that have been levied or are unlevied. This includes, for example:
	• The Transportation Utility Corridor (TUC), or road right-of-way for provincial expressways.
	• Environmental Reserve (slopes with a grade greater than 15%, natural water bodies, areas impacted by a 1:100 year flood).
	• Landfills.
	• Cemeteries.</t>
  </si>
  <si>
    <t>Transit Buses - Infrastructure Being Levied For</t>
  </si>
  <si>
    <t>This tab provides the details on costs that will be eligible for levy funding in the 2024 Off-Site Levies Bylaw. Costs are current to Q2 2023.</t>
  </si>
  <si>
    <t>The infrastructure need (number of transit buses) is based on a citywide population-to-fleet ratio, which measures the total population in Calgary to the number of transit buses in service. This ratio changes year-to-year as the population grows annually, while buses are purchased less frequently. An average has been taken from three years to calculate the ratio of the total population for each transit bus in service. Transit service in the greenfield will include a combination of primary transit service (seven MAX routes and several other Bus Rapid Transit (BRT) routes), and community routes.
The additional fleet needed is calculated as the forecast population in approved greenfield Area Structure Plans divided by the citywide population-to-fleet ratio.</t>
  </si>
  <si>
    <t>Level of Service and Infrastructure Need Calculation</t>
  </si>
  <si>
    <t>Actuals</t>
  </si>
  <si>
    <t>Off-Site Levy Calculation</t>
  </si>
  <si>
    <t># Buses (40' only)</t>
  </si>
  <si>
    <t># People</t>
  </si>
  <si>
    <t># People per 1 bus</t>
  </si>
  <si>
    <t>Forecast population in unlevied ASP lands</t>
  </si>
  <si>
    <t>Infrastructure need / # buses</t>
  </si>
  <si>
    <t>Lookup</t>
  </si>
  <si>
    <t>Calc</t>
  </si>
  <si>
    <t>Infrastructure Type</t>
  </si>
  <si>
    <t>Greenfield/ Shared Benefit</t>
  </si>
  <si>
    <t>Cost per Bus</t>
  </si>
  <si>
    <t># of People per 1 Bus</t>
  </si>
  <si>
    <t>Forecast Population</t>
  </si>
  <si>
    <t># of New Greenfield Buses Needed</t>
  </si>
  <si>
    <t>Total Cost</t>
  </si>
  <si>
    <t>Benefit</t>
  </si>
  <si>
    <t>Leviable Cost</t>
  </si>
  <si>
    <t>Transit Buses</t>
  </si>
  <si>
    <t>Greenfield</t>
  </si>
  <si>
    <t>Total</t>
  </si>
  <si>
    <t>Transportation - Detailed Forecast Data</t>
  </si>
  <si>
    <t>This tab provides the detailed forecast data used to calculate benefit allocations. Please note that the total unlevied hectares in this table reflects the total as of the end of 2022; 14,211 hectares. In Tab 7, the denominator of 13,921 hectares reflects a further subtraction of 290 hectares per the Corporate Economics forecast for 2023.</t>
  </si>
  <si>
    <t>Detailed Forecast Data</t>
  </si>
  <si>
    <t>Totals</t>
  </si>
  <si>
    <t>Transportation Zone</t>
  </si>
  <si>
    <t>Municipality</t>
  </si>
  <si>
    <t>MDP Zone</t>
  </si>
  <si>
    <t>Community Name</t>
  </si>
  <si>
    <t>OSL Location</t>
  </si>
  <si>
    <t>Approved Growth</t>
  </si>
  <si>
    <t>Total Developable Ha (levied and unlevied)</t>
  </si>
  <si>
    <t>Levied Ha</t>
  </si>
  <si>
    <t>Unlevied Ha</t>
  </si>
  <si>
    <t>% Levied</t>
  </si>
  <si>
    <t>% Unlevied</t>
  </si>
  <si>
    <t>% Approved ASPs</t>
  </si>
  <si>
    <t>2076 Total Population</t>
  </si>
  <si>
    <t xml:space="preserve">Population: Established </t>
  </si>
  <si>
    <t xml:space="preserve">Population: Levied </t>
  </si>
  <si>
    <t xml:space="preserve">Population: Unlevied </t>
  </si>
  <si>
    <t>2076 Total Jobs</t>
  </si>
  <si>
    <t xml:space="preserve">Jobs: Established </t>
  </si>
  <si>
    <t xml:space="preserve">Jobs: Levied </t>
  </si>
  <si>
    <t xml:space="preserve">Jobs: Unlevied </t>
  </si>
  <si>
    <t>Population + Jobs: Established</t>
  </si>
  <si>
    <t>Population + Jobs: Levied</t>
  </si>
  <si>
    <t>Population + Jobs: Unlevied</t>
  </si>
  <si>
    <t>Population: Unlevied Current ASPs</t>
  </si>
  <si>
    <t>Jobs: Unlevied Current ASPs</t>
  </si>
  <si>
    <t>Calgary</t>
  </si>
  <si>
    <t>Developed</t>
  </si>
  <si>
    <t>DOWNTOWN WEST END</t>
  </si>
  <si>
    <t>Established</t>
  </si>
  <si>
    <t>EA</t>
  </si>
  <si>
    <t>DOWNTOWN COMMERCIAL CORE</t>
  </si>
  <si>
    <t>EAU CLAIRE</t>
  </si>
  <si>
    <t>CHINATOWN</t>
  </si>
  <si>
    <t>DOWNTOWN EAST VILLAGE</t>
  </si>
  <si>
    <t>BELTLINE</t>
  </si>
  <si>
    <t>INGLEWOOD</t>
  </si>
  <si>
    <t>DOVER</t>
  </si>
  <si>
    <t>ALYTH/BONNYBROOK</t>
  </si>
  <si>
    <t>RAMSAY</t>
  </si>
  <si>
    <t>BURNS INDUSTRIAL</t>
  </si>
  <si>
    <t>MANCHESTER INDUSTRIAL</t>
  </si>
  <si>
    <t>HIGHFIELD</t>
  </si>
  <si>
    <t>MANCHESTER</t>
  </si>
  <si>
    <t>SUNALTA</t>
  </si>
  <si>
    <t>SCARBORO</t>
  </si>
  <si>
    <t>RICHMOND</t>
  </si>
  <si>
    <t>BANKVIEW</t>
  </si>
  <si>
    <t>SOUTH CALGARY</t>
  </si>
  <si>
    <t>ALTADORE</t>
  </si>
  <si>
    <t>GARRISON WOODS</t>
  </si>
  <si>
    <t>GLENMORE PARK</t>
  </si>
  <si>
    <t>NORTH GLENMORE PARK</t>
  </si>
  <si>
    <t>BEL-AIRE</t>
  </si>
  <si>
    <t>WINDSOR PARK</t>
  </si>
  <si>
    <t>BRITANNIA</t>
  </si>
  <si>
    <t>ELBOW PARK</t>
  </si>
  <si>
    <t>UPPER MOUNT ROYAL</t>
  </si>
  <si>
    <t>LOWER MOUNT ROYAL</t>
  </si>
  <si>
    <t>CLIFF BUNGALOW</t>
  </si>
  <si>
    <t>MISSION</t>
  </si>
  <si>
    <t>ERLTON</t>
  </si>
  <si>
    <t>ROXBORO</t>
  </si>
  <si>
    <t>RIDEAU PARK</t>
  </si>
  <si>
    <t>PARKHILL</t>
  </si>
  <si>
    <t>ELBOYA</t>
  </si>
  <si>
    <t>MEADOWLARK PARK</t>
  </si>
  <si>
    <t>PATTERSON</t>
  </si>
  <si>
    <t>Current ASP</t>
  </si>
  <si>
    <t>COACH HILL</t>
  </si>
  <si>
    <t>STRATHCONA PARK</t>
  </si>
  <si>
    <t>CHRISTIE PARK</t>
  </si>
  <si>
    <t>GLAMORGAN</t>
  </si>
  <si>
    <t>GLENBROOK</t>
  </si>
  <si>
    <t>SIGNAL HILL</t>
  </si>
  <si>
    <t>GLENDALE</t>
  </si>
  <si>
    <t>WESTGATE</t>
  </si>
  <si>
    <t>ROSSCARROCK</t>
  </si>
  <si>
    <t>WILDWOOD</t>
  </si>
  <si>
    <t>SPRUCE CLIFF</t>
  </si>
  <si>
    <t>SHAGANAPPI</t>
  </si>
  <si>
    <t>SCARBORO/ SUNALTA WEST</t>
  </si>
  <si>
    <t>KILLARNEY/GLENGARRY</t>
  </si>
  <si>
    <t>CURRIE BARRACKS</t>
  </si>
  <si>
    <t>RUTLAND PARK</t>
  </si>
  <si>
    <t>LINCOLN PARK</t>
  </si>
  <si>
    <t>GARRISON GREEN</t>
  </si>
  <si>
    <t>LAKEVIEW</t>
  </si>
  <si>
    <t>Developing</t>
  </si>
  <si>
    <t>CRESTMONT</t>
  </si>
  <si>
    <t>OSPREY HILL</t>
  </si>
  <si>
    <t>DISCOVERY RIDGE</t>
  </si>
  <si>
    <t>SPRINGBANK HILL</t>
  </si>
  <si>
    <t>01I</t>
  </si>
  <si>
    <t>06A</t>
  </si>
  <si>
    <t>ASPEN WOODS</t>
  </si>
  <si>
    <t>WEST SPRINGS</t>
  </si>
  <si>
    <t>01H</t>
  </si>
  <si>
    <t>COUGAR RIDGE</t>
  </si>
  <si>
    <t>MEDICINE HILL</t>
  </si>
  <si>
    <t>KELVIN GROVE</t>
  </si>
  <si>
    <t>CHINOOK PARK</t>
  </si>
  <si>
    <t>HAYSBORO</t>
  </si>
  <si>
    <t>SOUTHWOOD</t>
  </si>
  <si>
    <t>EAST FAIRVIEW INDUSTRIAL</t>
  </si>
  <si>
    <t>KINGSLAND</t>
  </si>
  <si>
    <t>FAIRVIEW INDUSTRIAL</t>
  </si>
  <si>
    <t>ACADIA</t>
  </si>
  <si>
    <t>WILLOW PARK</t>
  </si>
  <si>
    <t>FAIRVIEW</t>
  </si>
  <si>
    <t>MAPLE RIDGE</t>
  </si>
  <si>
    <t>OGDEN</t>
  </si>
  <si>
    <t>GLENDEER BUSINESS PARK</t>
  </si>
  <si>
    <t>OAKRIDGE</t>
  </si>
  <si>
    <t>CEDARBRAE</t>
  </si>
  <si>
    <t>WOODBINE</t>
  </si>
  <si>
    <t>EAGLE RIDGE</t>
  </si>
  <si>
    <t>PALLISER</t>
  </si>
  <si>
    <t>PUMP HILL</t>
  </si>
  <si>
    <t>BRAESIDE</t>
  </si>
  <si>
    <t>WOODLANDS</t>
  </si>
  <si>
    <t>BAYVIEW</t>
  </si>
  <si>
    <t>FISH CREEK PARK</t>
  </si>
  <si>
    <t>CANYON MEADOWS</t>
  </si>
  <si>
    <t>LAKE BONAVISTA</t>
  </si>
  <si>
    <t>DEER RIDGE</t>
  </si>
  <si>
    <t>QUEENSLAND</t>
  </si>
  <si>
    <t>PARKLAND</t>
  </si>
  <si>
    <t>DEER RUN</t>
  </si>
  <si>
    <t>DIAMOND COVE</t>
  </si>
  <si>
    <t>BONAVISTA DOWNS</t>
  </si>
  <si>
    <t>13A</t>
  </si>
  <si>
    <t>Future ASP</t>
  </si>
  <si>
    <t>13E</t>
  </si>
  <si>
    <t>13F</t>
  </si>
  <si>
    <t>13C</t>
  </si>
  <si>
    <t>ALPINE PARK</t>
  </si>
  <si>
    <t>13G</t>
  </si>
  <si>
    <t>EVERGREEN</t>
  </si>
  <si>
    <t>BRIDLEWOOD</t>
  </si>
  <si>
    <t>SHAWNEE SLOPES</t>
  </si>
  <si>
    <t>SOMERSET</t>
  </si>
  <si>
    <t>MILLRISE</t>
  </si>
  <si>
    <t>SHAWNESSY</t>
  </si>
  <si>
    <t>SUNDANCE</t>
  </si>
  <si>
    <t>MIDNAPORE</t>
  </si>
  <si>
    <t>CHAPARRAL</t>
  </si>
  <si>
    <t>WOLF WILLOW</t>
  </si>
  <si>
    <t>WALDEN</t>
  </si>
  <si>
    <t>LEGACY</t>
  </si>
  <si>
    <t>SILVERADO</t>
  </si>
  <si>
    <t>BELMONT</t>
  </si>
  <si>
    <t>YORKVILLE</t>
  </si>
  <si>
    <t>13M</t>
  </si>
  <si>
    <t>PINE CREEK</t>
  </si>
  <si>
    <t>13J</t>
  </si>
  <si>
    <t>12J</t>
  </si>
  <si>
    <t>MAHOGANY</t>
  </si>
  <si>
    <t>AUBURN BAY</t>
  </si>
  <si>
    <t>CRANSTON</t>
  </si>
  <si>
    <t>RANGEVIEW</t>
  </si>
  <si>
    <t>SETON</t>
  </si>
  <si>
    <t>12I</t>
  </si>
  <si>
    <t>DOUGLASDALE/GLEN</t>
  </si>
  <si>
    <t>MCKENZIE LAKE</t>
  </si>
  <si>
    <t>MCKENZIE TOWNE</t>
  </si>
  <si>
    <t>NEW BRIGHTON</t>
  </si>
  <si>
    <t>COPPERFIELD</t>
  </si>
  <si>
    <t>12C</t>
  </si>
  <si>
    <t>HOTCHKISS</t>
  </si>
  <si>
    <t>12L</t>
  </si>
  <si>
    <t>RIVERBEND</t>
  </si>
  <si>
    <t>SHEPARD INDUSTRIAL</t>
  </si>
  <si>
    <t>SOUTH FOOTHILLS</t>
  </si>
  <si>
    <t>EAST SHEPARD INDUSTRIAL</t>
  </si>
  <si>
    <t>SECTION 23</t>
  </si>
  <si>
    <t>12K</t>
  </si>
  <si>
    <t>12A</t>
  </si>
  <si>
    <t>12B</t>
  </si>
  <si>
    <t>09H</t>
  </si>
  <si>
    <t>OGDEN SHOPS</t>
  </si>
  <si>
    <t>FOOTHILLS</t>
  </si>
  <si>
    <t>VALLEYFIELD</t>
  </si>
  <si>
    <t>GOLDEN TRIANGLE</t>
  </si>
  <si>
    <t>EASTFIELD</t>
  </si>
  <si>
    <t>FOREST LAWN INDUSTRIAL</t>
  </si>
  <si>
    <t>09Q</t>
  </si>
  <si>
    <t>STARFIELD</t>
  </si>
  <si>
    <t>GREAT PLAINS</t>
  </si>
  <si>
    <t>09P</t>
  </si>
  <si>
    <t>STARFIELD EAST</t>
  </si>
  <si>
    <t>GREAT PLAINS EAST</t>
  </si>
  <si>
    <t>MARLBOROUGH</t>
  </si>
  <si>
    <t>ALBERT PARK/RADISSON HEIGHTS</t>
  </si>
  <si>
    <t>SOUTHVIEW</t>
  </si>
  <si>
    <t>ERIN WOODS</t>
  </si>
  <si>
    <t>FOREST LAWN</t>
  </si>
  <si>
    <t>FOREST HEIGHTS</t>
  </si>
  <si>
    <t>MARLBOROUGH PARK</t>
  </si>
  <si>
    <t>PENBROOKE MEADOWS</t>
  </si>
  <si>
    <t>RED CARPET</t>
  </si>
  <si>
    <t>APPLEWOOD PARK</t>
  </si>
  <si>
    <t>09O</t>
  </si>
  <si>
    <t>ABBEYDALE</t>
  </si>
  <si>
    <t>WHITEHORN</t>
  </si>
  <si>
    <t>RUNDLE</t>
  </si>
  <si>
    <t>PINERIDGE</t>
  </si>
  <si>
    <t>TEMPLE</t>
  </si>
  <si>
    <t>MONTEREY PARK</t>
  </si>
  <si>
    <t>10E</t>
  </si>
  <si>
    <t>MCCALL</t>
  </si>
  <si>
    <t>SOUTH AIRWAYS</t>
  </si>
  <si>
    <t>VISTA HEIGHTS</t>
  </si>
  <si>
    <t>MAYLAND HEIGHTS</t>
  </si>
  <si>
    <t>MAYLAND</t>
  </si>
  <si>
    <t>NORTH AIRWAYS</t>
  </si>
  <si>
    <t>HORIZON</t>
  </si>
  <si>
    <t>SUNRIDGE</t>
  </si>
  <si>
    <t>MERIDIAN</t>
  </si>
  <si>
    <t>FRANKLIN</t>
  </si>
  <si>
    <t>STONEY 2</t>
  </si>
  <si>
    <t>CALGARY INTERNATIONAL AIRPORT</t>
  </si>
  <si>
    <t>DEERFOOT BUSINESS CENTRE</t>
  </si>
  <si>
    <t>SKYLINE EAST</t>
  </si>
  <si>
    <t>PEGASUS</t>
  </si>
  <si>
    <t>STONEGATE LANDING</t>
  </si>
  <si>
    <t>STONEY 3</t>
  </si>
  <si>
    <t>SADDLE RIDGE INDUSTRIAL</t>
  </si>
  <si>
    <t>WESTWINDS</t>
  </si>
  <si>
    <t>STONEY 4</t>
  </si>
  <si>
    <t>05D</t>
  </si>
  <si>
    <t>REDSTONE</t>
  </si>
  <si>
    <t>SKYVIEW RANCH</t>
  </si>
  <si>
    <t>CITYSCAPE</t>
  </si>
  <si>
    <t>SADDLE RIDGE</t>
  </si>
  <si>
    <t>MARTINDALE</t>
  </si>
  <si>
    <t>CASTLERIDGE</t>
  </si>
  <si>
    <t>CORAL SPRINGS</t>
  </si>
  <si>
    <t>FALCONRIDGE</t>
  </si>
  <si>
    <t>TARADALE</t>
  </si>
  <si>
    <t>CORNERSTONE</t>
  </si>
  <si>
    <t>05E</t>
  </si>
  <si>
    <t>05F</t>
  </si>
  <si>
    <t>HOMESTEAD</t>
  </si>
  <si>
    <t>10D</t>
  </si>
  <si>
    <t>HILLHURST</t>
  </si>
  <si>
    <t>SUNNYSIDE</t>
  </si>
  <si>
    <t>ROSEDALE</t>
  </si>
  <si>
    <t>CRESCENT HEIGHTS</t>
  </si>
  <si>
    <t>BRIDGELAND/RIVERSIDE</t>
  </si>
  <si>
    <t>RENFREW</t>
  </si>
  <si>
    <t>PARKDALE</t>
  </si>
  <si>
    <t>POINT MCKAY</t>
  </si>
  <si>
    <t>ST. ANDREWS HEIGHTS</t>
  </si>
  <si>
    <t>UNIVERSITY HEIGHTS</t>
  </si>
  <si>
    <t>WEST HILLHURST</t>
  </si>
  <si>
    <t>HOUNSFIELD HEIGHTS/BRIAR HILL</t>
  </si>
  <si>
    <t>VARSITY</t>
  </si>
  <si>
    <t>UNIVERSITY OF CALGARY</t>
  </si>
  <si>
    <t>UNIVERSITY DISTRICT</t>
  </si>
  <si>
    <t>CAPITOL HILL</t>
  </si>
  <si>
    <t>ROSEMONT</t>
  </si>
  <si>
    <t>CAMBRIAN HEIGHTS</t>
  </si>
  <si>
    <t>HIGHWOOD</t>
  </si>
  <si>
    <t>QUEENS PARK VILLAGE</t>
  </si>
  <si>
    <t>MOUNT PLEASANT</t>
  </si>
  <si>
    <t>TUXEDO PARK</t>
  </si>
  <si>
    <t>HIGHLAND PARK</t>
  </si>
  <si>
    <t>GREENVIEW</t>
  </si>
  <si>
    <t>GREENVIEW INDUSTRIAL PARK</t>
  </si>
  <si>
    <t>WINSTON HEIGHTS/MOUNTVIEW</t>
  </si>
  <si>
    <t>BRENTWOOD</t>
  </si>
  <si>
    <t>CHARLESWOOD</t>
  </si>
  <si>
    <t>BANFF TRAIL</t>
  </si>
  <si>
    <t>COLLINGWOOD</t>
  </si>
  <si>
    <t>SCENIC ACRES</t>
  </si>
  <si>
    <t>BOWNESS</t>
  </si>
  <si>
    <t>GREENWOOD/GREENBRIAR</t>
  </si>
  <si>
    <t>SILVER SPRINGS</t>
  </si>
  <si>
    <t>MONTGOMERY</t>
  </si>
  <si>
    <t>01F</t>
  </si>
  <si>
    <t>HASKAYNE</t>
  </si>
  <si>
    <t>VALLEY RIDGE</t>
  </si>
  <si>
    <t>01B</t>
  </si>
  <si>
    <t>TUSCANY</t>
  </si>
  <si>
    <t>ROCKY RIDGE</t>
  </si>
  <si>
    <t>GLACIER RIDGE</t>
  </si>
  <si>
    <t>ROYAL OAK</t>
  </si>
  <si>
    <t>ROYAL VISTA</t>
  </si>
  <si>
    <t>01K</t>
  </si>
  <si>
    <t>02K</t>
  </si>
  <si>
    <t>02B</t>
  </si>
  <si>
    <t>02F</t>
  </si>
  <si>
    <t>SHERWOOD</t>
  </si>
  <si>
    <t>KINCORA</t>
  </si>
  <si>
    <t>EVANSTON</t>
  </si>
  <si>
    <t>SAGE HILL</t>
  </si>
  <si>
    <t>NOLAN HILL</t>
  </si>
  <si>
    <t>CITADEL</t>
  </si>
  <si>
    <t>ARBOUR LAKE</t>
  </si>
  <si>
    <t>RANCHLANDS</t>
  </si>
  <si>
    <t>HAWKWOOD</t>
  </si>
  <si>
    <t>HAMPTONS</t>
  </si>
  <si>
    <t>EDGEMONT</t>
  </si>
  <si>
    <t>DALHOUSIE</t>
  </si>
  <si>
    <t>HIDDEN VALLEY</t>
  </si>
  <si>
    <t>SANDSTONE VALLEY</t>
  </si>
  <si>
    <t>MACEWAN GLEN</t>
  </si>
  <si>
    <t>NOSE HILL PARK</t>
  </si>
  <si>
    <t>NORTH HAVEN</t>
  </si>
  <si>
    <t>THORNCLIFFE</t>
  </si>
  <si>
    <t>NORTH HAVEN UPPER</t>
  </si>
  <si>
    <t>HUNTINGTON HILLS</t>
  </si>
  <si>
    <t>BEDDINGTON HEIGHTS</t>
  </si>
  <si>
    <t>SKYLINE WEST</t>
  </si>
  <si>
    <t>COUNTRY HILLS</t>
  </si>
  <si>
    <t>PANORAMA HILLS</t>
  </si>
  <si>
    <t>AURORA BUSINESS PARK</t>
  </si>
  <si>
    <t>HARVEST HILLS</t>
  </si>
  <si>
    <t>COUNTRY HILLS VILLAGE</t>
  </si>
  <si>
    <t>COVENTRY HILLS</t>
  </si>
  <si>
    <t>STONEY 1</t>
  </si>
  <si>
    <t>02L</t>
  </si>
  <si>
    <t>AMBLETON</t>
  </si>
  <si>
    <t>03W</t>
  </si>
  <si>
    <t>LIVINGSTON</t>
  </si>
  <si>
    <t>CARRINGTON</t>
  </si>
  <si>
    <t>LEWISBURG</t>
  </si>
  <si>
    <t>KEYSTONE HILLS</t>
  </si>
  <si>
    <t>TWINHILLS</t>
  </si>
  <si>
    <t>Transportation - Benefit Allocation</t>
  </si>
  <si>
    <t>This tab provides details on the benefit methodology. It shows the basis of the calculation and assumptions used in assessing benefit allocation. Detailed data supporting the calculation is shown on Tab 5.</t>
  </si>
  <si>
    <t xml:space="preserve">Per Tab 4, the infrastructure need (number of transit buses) is based on applying the population-to-fleet ratio to the forecast population of unlevied lands in approved greenfield Area Structure Plans. Benefit allocation considers that these additional buses are needed to provide transit service to these residents while maintaining citywide levels of service. 100% of the benefit of this expanded fleet is allocated to unlevied growth. </t>
  </si>
  <si>
    <t>Summary Data</t>
  </si>
  <si>
    <t>Benefit Rates for unlevied lands as at January 1, 2024:</t>
  </si>
  <si>
    <t>Transit Bus OSL Financial Rate Model</t>
  </si>
  <si>
    <t>Last Updated: July 19, 2023</t>
  </si>
  <si>
    <t>Transit Bus Levy Rate</t>
  </si>
  <si>
    <t>Run Macro &lt;CTRL&gt; + g</t>
  </si>
  <si>
    <t>End Value (CELL BS25):</t>
  </si>
  <si>
    <r>
      <rPr>
        <b/>
        <sz val="11"/>
        <color rgb="FF305496"/>
        <rFont val="Arial"/>
        <family val="2"/>
      </rPr>
      <t xml:space="preserve">How to calculate the levy rate: </t>
    </r>
    <r>
      <rPr>
        <sz val="11"/>
        <color rgb="FF305496"/>
        <rFont val="Arial"/>
        <family val="2"/>
      </rPr>
      <t xml:space="preserve">Once all variables have been set, the levy rate can be recalculated by entering </t>
    </r>
    <r>
      <rPr>
        <b/>
        <sz val="11"/>
        <color rgb="FF305496"/>
        <rFont val="Arial"/>
        <family val="2"/>
      </rPr>
      <t>&lt;CTRL&gt; + g.</t>
    </r>
    <r>
      <rPr>
        <sz val="11"/>
        <color rgb="FF305496"/>
        <rFont val="Arial"/>
        <family val="2"/>
      </rPr>
      <t xml:space="preserve"> This runs Excel's </t>
    </r>
    <r>
      <rPr>
        <i/>
        <sz val="11"/>
        <color rgb="FF305496"/>
        <rFont val="Arial"/>
        <family val="2"/>
      </rPr>
      <t xml:space="preserve">Goal Seek </t>
    </r>
    <r>
      <rPr>
        <sz val="11"/>
        <color rgb="FF305496"/>
        <rFont val="Arial"/>
        <family val="2"/>
      </rPr>
      <t>function (</t>
    </r>
    <r>
      <rPr>
        <i/>
        <sz val="11"/>
        <color rgb="FF305496"/>
        <rFont val="Arial"/>
        <family val="2"/>
      </rPr>
      <t>Data --&gt; What-If Analysis --&gt; Goal Seek</t>
    </r>
    <r>
      <rPr>
        <sz val="11"/>
        <color rgb="FF305496"/>
        <rFont val="Arial"/>
        <family val="2"/>
      </rPr>
      <t>) to calculate the levy rate in cell C3. The model applies the value in cell C3 to the land absorption in row 25, to ensure that contributions from development agreements (in row 30) plus earned investment income offset total spending and ensure that the ending balance is zero (cell AS38), i.e., all revenues and spending have balanced. 
Variables impacting this calculation include: annual expenditures, land absorption rate (row 25), payment schedule (cells I32 to I35), and the escalation and discount rates (cells E21 and E22).</t>
    </r>
  </si>
  <si>
    <t>Section 1: Expenditures</t>
  </si>
  <si>
    <t>Section 1 below shows periodic expenditures. The assumptions driving expenditures are that 20 buses will be purchased whenever the transit levy fund has sufficient balance, and any remaining buses will be purchased in the final year to ensure that 225 are purchased over the model period.</t>
  </si>
  <si>
    <t>#</t>
  </si>
  <si>
    <t>Project name</t>
  </si>
  <si>
    <t>Cost per bus</t>
  </si>
  <si>
    <t># Greenfield buses</t>
  </si>
  <si>
    <t>Leviable cost</t>
  </si>
  <si>
    <t>Buses per purchase</t>
  </si>
  <si>
    <t># Purchases before final year</t>
  </si>
  <si>
    <t># Buses purchased before final year</t>
  </si>
  <si>
    <t>Additional buses to purchase at end of period</t>
  </si>
  <si>
    <t>Assumption</t>
  </si>
  <si>
    <t>Transit buses</t>
  </si>
  <si>
    <t>Rates used to calculate future value and present value of leviable cost:</t>
  </si>
  <si>
    <r>
      <rPr>
        <b/>
        <sz val="11"/>
        <color rgb="FF305496"/>
        <rFont val="Arial"/>
        <family val="2"/>
      </rPr>
      <t xml:space="preserve">Table: </t>
    </r>
    <r>
      <rPr>
        <sz val="11"/>
        <color rgb="FF305496"/>
        <rFont val="Arial"/>
        <family val="2"/>
      </rPr>
      <t xml:space="preserve">Escalation and Discount rates. 
</t>
    </r>
    <r>
      <rPr>
        <b/>
        <sz val="11"/>
        <color rgb="FF305496"/>
        <rFont val="Arial"/>
        <family val="2"/>
      </rPr>
      <t xml:space="preserve">Source: City </t>
    </r>
    <r>
      <rPr>
        <sz val="11"/>
        <color rgb="FF305496"/>
        <rFont val="Arial"/>
        <family val="2"/>
      </rPr>
      <t>Treasury, March 2023</t>
    </r>
  </si>
  <si>
    <t>Future value of unlevied cost</t>
  </si>
  <si>
    <t>Discounted value of unlevied cost</t>
  </si>
  <si>
    <t>Section 2: Land absorption and yearly cash flows</t>
  </si>
  <si>
    <t>Check (should be 0):</t>
  </si>
  <si>
    <t>Hectares that sign development agreements (DAs)</t>
  </si>
  <si>
    <t>Year</t>
  </si>
  <si>
    <t>Unlevied hectares</t>
  </si>
  <si>
    <t>Cumulative hectares</t>
  </si>
  <si>
    <t>Unlevied hectares at Jan 1, 2023</t>
  </si>
  <si>
    <t>Subtotal</t>
  </si>
  <si>
    <t>Forecast hectares in executed development agreements</t>
  </si>
  <si>
    <t>Denominator: Unlevied hectares at Jan 1, 2024</t>
  </si>
  <si>
    <t>Yearly cash-flow analysis:</t>
  </si>
  <si>
    <t xml:space="preserve">Hectares in executed development agreements from 2023 to 2027 are per Corporate Economics Fall 2022 forecast. The remaining 12,643.1 hectares of unlevied land are assumed to be absorbed in a slowly decreasing trend, with approximately 2.54 hectares fewer per year. This starts from 318.5 hectares in 2028 and finishes with 197.6 hectares in 2076. </t>
  </si>
  <si>
    <t>Contributions from signed DA's</t>
  </si>
  <si>
    <t>Beginning account balance</t>
  </si>
  <si>
    <t>Levy payment schedule after a DA is signed.</t>
  </si>
  <si>
    <t>Year 0</t>
  </si>
  <si>
    <t>Year 1</t>
  </si>
  <si>
    <t>Year 2</t>
  </si>
  <si>
    <t>Year 3</t>
  </si>
  <si>
    <t>Investment income (interest expense)</t>
  </si>
  <si>
    <t>etc.</t>
  </si>
  <si>
    <t>Future value of cash inflows</t>
  </si>
  <si>
    <t>Ending account balance</t>
  </si>
  <si>
    <t>Note: Cash flow timing is for inflows, 1=beginning of year; 0.5 is straight line; 0.0 is end of year. This is used to calculate investment income on expenditures within a given year.</t>
  </si>
  <si>
    <t>Cashflow timing factor</t>
  </si>
  <si>
    <t>End of WP</t>
  </si>
  <si>
    <t>Escalation Rate</t>
  </si>
  <si>
    <t>Discount</t>
  </si>
  <si>
    <t>Current Cost</t>
  </si>
  <si>
    <t>Year Projected project built</t>
  </si>
  <si>
    <t>Future value of capital projects</t>
  </si>
  <si>
    <t>Dicounted Amount</t>
  </si>
  <si>
    <t>Contribution</t>
  </si>
  <si>
    <t>Income</t>
  </si>
  <si>
    <t>RATE</t>
  </si>
  <si>
    <t>• Purchases of additional buses will depend on corresponding Council approvals for increased operating budgets to pay for bus drivers, increase maintenance capacity, etc.
• For this model it is assumed that purchases will include 20 buses, as and when sufficient funds are available in the off-site levy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</si>
</sst>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 numFmtId="168" formatCode="_(* #,##0.0_);_(* \(#,##0.0\);_(* &quot;-&quot;??_);_(@_)"/>
  </numFmts>
  <fonts count="43">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b/>
      <sz val="11"/>
      <color rgb="FFFF0000"/>
      <name val="Calibri"/>
      <family val="2"/>
      <scheme val="minor"/>
    </font>
    <font>
      <b/>
      <sz val="12"/>
      <color theme="1"/>
      <name val="Calibri"/>
      <family val="2"/>
      <scheme val="minor"/>
    </font>
    <font>
      <sz val="11"/>
      <name val="Calibri"/>
      <family val="2"/>
      <scheme val="minor"/>
    </font>
    <font>
      <sz val="9"/>
      <color rgb="FFC00000"/>
      <name val="Arial"/>
      <family val="2"/>
    </font>
    <font>
      <sz val="11"/>
      <color theme="4" tint="-0.249977111117893"/>
      <name val="Calibri"/>
      <family val="2"/>
      <scheme val="minor"/>
    </font>
    <font>
      <sz val="16"/>
      <color theme="1"/>
      <name val="Calibri"/>
      <family val="2"/>
      <scheme val="minor"/>
    </font>
    <font>
      <sz val="16"/>
      <color rgb="FFFF0000"/>
      <name val="Calibri"/>
      <family val="2"/>
      <scheme val="minor"/>
    </font>
    <font>
      <sz val="10"/>
      <color theme="4" tint="-0.249977111117893"/>
      <name val="Calibri"/>
      <family val="2"/>
      <scheme val="minor"/>
    </font>
    <font>
      <sz val="11"/>
      <color rgb="FF000000"/>
      <name val="Calibri"/>
      <family val="2"/>
      <scheme val="minor"/>
    </font>
    <font>
      <b/>
      <sz val="16"/>
      <name val="Calibri"/>
      <family val="2"/>
      <scheme val="minor"/>
    </font>
    <font>
      <sz val="16"/>
      <name val="Calibri"/>
      <family val="2"/>
      <scheme val="minor"/>
    </font>
    <font>
      <sz val="9"/>
      <color indexed="81"/>
      <name val="Tahoma"/>
      <family val="2"/>
    </font>
    <font>
      <b/>
      <sz val="9"/>
      <color indexed="81"/>
      <name val="Tahoma"/>
      <family val="2"/>
    </font>
    <font>
      <sz val="11"/>
      <color theme="1"/>
      <name val="Arial"/>
      <family val="2"/>
    </font>
    <font>
      <b/>
      <sz val="12"/>
      <color rgb="FF000000"/>
      <name val="Arial"/>
      <family val="2"/>
    </font>
    <font>
      <b/>
      <sz val="12"/>
      <color theme="1"/>
      <name val="Arial"/>
      <family val="2"/>
    </font>
    <font>
      <sz val="9"/>
      <name val="Arial"/>
      <family val="2"/>
    </font>
    <font>
      <b/>
      <sz val="11"/>
      <color theme="1"/>
      <name val="Arial"/>
      <family val="2"/>
    </font>
    <font>
      <sz val="11"/>
      <color rgb="FF305496"/>
      <name val="Arial"/>
      <family val="2"/>
    </font>
    <font>
      <i/>
      <sz val="11"/>
      <color rgb="FF305496"/>
      <name val="Arial"/>
      <family val="2"/>
    </font>
    <font>
      <sz val="11"/>
      <color theme="4" tint="-0.249977111117893"/>
      <name val="Arial"/>
      <family val="2"/>
    </font>
    <font>
      <sz val="11"/>
      <name val="Arial"/>
      <family val="2"/>
    </font>
    <font>
      <i/>
      <sz val="11"/>
      <name val="Arial"/>
      <family val="2"/>
    </font>
    <font>
      <sz val="11"/>
      <color rgb="FF000000"/>
      <name val="Arial"/>
      <family val="2"/>
    </font>
    <font>
      <b/>
      <sz val="11"/>
      <color rgb="FFFF0000"/>
      <name val="Arial"/>
      <family val="2"/>
    </font>
    <font>
      <b/>
      <sz val="9"/>
      <color theme="1"/>
      <name val="Arial"/>
      <family val="2"/>
    </font>
    <font>
      <sz val="9"/>
      <color theme="1"/>
      <name val="Arial"/>
      <family val="2"/>
    </font>
    <font>
      <b/>
      <sz val="11"/>
      <name val="Arial"/>
      <family val="2"/>
    </font>
    <font>
      <sz val="12"/>
      <color theme="1"/>
      <name val="Arial"/>
      <family val="2"/>
    </font>
    <font>
      <b/>
      <sz val="11"/>
      <color theme="4" tint="-0.249977111117893"/>
      <name val="Arial"/>
      <family val="2"/>
    </font>
    <font>
      <sz val="11"/>
      <color rgb="FFFF0000"/>
      <name val="Arial"/>
      <family val="2"/>
    </font>
    <font>
      <b/>
      <sz val="11"/>
      <color rgb="FF305496"/>
      <name val="Arial"/>
      <family val="2"/>
    </font>
    <font>
      <sz val="11"/>
      <color rgb="FFFF0000"/>
      <name val="Aril "/>
    </font>
    <font>
      <b/>
      <sz val="11"/>
      <name val="Aril "/>
    </font>
    <font>
      <sz val="11"/>
      <name val="Aril "/>
    </font>
    <font>
      <sz val="11"/>
      <color theme="1"/>
      <name val="Aril "/>
    </font>
    <font>
      <b/>
      <sz val="14"/>
      <color theme="1"/>
      <name val="Arial"/>
      <family val="2"/>
    </font>
    <font>
      <sz val="10"/>
      <color theme="1"/>
      <name val="Arial"/>
      <family val="2"/>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medium">
        <color rgb="FFFF0000"/>
      </right>
      <top style="medium">
        <color rgb="FFFF0000"/>
      </top>
      <bottom style="medium">
        <color rgb="FFFF0000"/>
      </bottom>
      <diagonal/>
    </border>
    <border>
      <left style="medium">
        <color rgb="FFFF0000"/>
      </left>
      <right style="thin">
        <color indexed="64"/>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thin">
        <color rgb="FF0070C0"/>
      </left>
      <right style="thin">
        <color rgb="FF0070C0"/>
      </right>
      <top style="thin">
        <color rgb="FF0070C0"/>
      </top>
      <bottom style="thin">
        <color rgb="FF0070C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96">
    <xf numFmtId="0" fontId="0" fillId="0" borderId="0" xfId="0"/>
    <xf numFmtId="0" fontId="0" fillId="0" borderId="0" xfId="0" applyAlignment="1">
      <alignment horizontal="center"/>
    </xf>
    <xf numFmtId="0" fontId="0" fillId="0" borderId="0" xfId="0" applyAlignment="1">
      <alignment wrapText="1"/>
    </xf>
    <xf numFmtId="43" fontId="0" fillId="0" borderId="0" xfId="1" applyFont="1"/>
    <xf numFmtId="164" fontId="0" fillId="0" borderId="0" xfId="1" applyNumberFormat="1" applyFont="1"/>
    <xf numFmtId="164" fontId="0" fillId="0" borderId="0" xfId="1" applyNumberFormat="1" applyFont="1" applyBorder="1"/>
    <xf numFmtId="10" fontId="0" fillId="0" borderId="0" xfId="0" applyNumberFormat="1"/>
    <xf numFmtId="0" fontId="0" fillId="4" borderId="4" xfId="0" applyFill="1" applyBorder="1"/>
    <xf numFmtId="8" fontId="0" fillId="0" borderId="0" xfId="0" applyNumberFormat="1"/>
    <xf numFmtId="44" fontId="0" fillId="0" borderId="0" xfId="2" applyFont="1"/>
    <xf numFmtId="165" fontId="0" fillId="0" borderId="0" xfId="2" applyNumberFormat="1" applyFont="1"/>
    <xf numFmtId="0" fontId="0" fillId="0" borderId="0" xfId="0" applyAlignment="1">
      <alignment horizontal="right" wrapText="1"/>
    </xf>
    <xf numFmtId="164" fontId="0" fillId="6" borderId="4" xfId="1" applyNumberFormat="1" applyFont="1" applyFill="1" applyBorder="1"/>
    <xf numFmtId="164" fontId="0" fillId="0" borderId="10" xfId="1" applyNumberFormat="1" applyFont="1" applyBorder="1"/>
    <xf numFmtId="164" fontId="0" fillId="0" borderId="0" xfId="1" applyNumberFormat="1" applyFont="1" applyFill="1" applyBorder="1"/>
    <xf numFmtId="164" fontId="0" fillId="0" borderId="1" xfId="1" applyNumberFormat="1" applyFont="1" applyBorder="1"/>
    <xf numFmtId="0" fontId="4" fillId="0" borderId="0" xfId="0" applyFont="1"/>
    <xf numFmtId="164" fontId="4" fillId="0" borderId="0" xfId="1" applyNumberFormat="1" applyFont="1"/>
    <xf numFmtId="164" fontId="4" fillId="0" borderId="0" xfId="0" applyNumberFormat="1" applyFont="1"/>
    <xf numFmtId="0" fontId="2" fillId="0" borderId="10" xfId="0" applyFont="1" applyBorder="1"/>
    <xf numFmtId="0" fontId="0" fillId="0" borderId="10" xfId="0" applyBorder="1"/>
    <xf numFmtId="164" fontId="0" fillId="0" borderId="10" xfId="1" applyNumberFormat="1" applyFont="1" applyFill="1" applyBorder="1"/>
    <xf numFmtId="43" fontId="0" fillId="0" borderId="0" xfId="0" applyNumberFormat="1"/>
    <xf numFmtId="164" fontId="0" fillId="3" borderId="10" xfId="1" applyNumberFormat="1" applyFont="1" applyFill="1" applyBorder="1"/>
    <xf numFmtId="164" fontId="7" fillId="0" borderId="0" xfId="1" applyNumberFormat="1" applyFont="1"/>
    <xf numFmtId="0" fontId="7" fillId="3" borderId="0" xfId="0" applyFont="1" applyFill="1"/>
    <xf numFmtId="0" fontId="0" fillId="0" borderId="0" xfId="0" applyAlignment="1">
      <alignment vertical="center"/>
    </xf>
    <xf numFmtId="0" fontId="0" fillId="0" borderId="0" xfId="0" applyAlignment="1">
      <alignment vertical="center" wrapText="1"/>
    </xf>
    <xf numFmtId="0" fontId="8" fillId="2" borderId="0" xfId="0" applyFont="1" applyFill="1"/>
    <xf numFmtId="9" fontId="0" fillId="0" borderId="0" xfId="0" applyNumberFormat="1"/>
    <xf numFmtId="0" fontId="2" fillId="0" borderId="1" xfId="0" applyFont="1" applyBorder="1" applyAlignment="1">
      <alignment horizontal="center" vertical="center" wrapText="1"/>
    </xf>
    <xf numFmtId="0" fontId="0" fillId="0" borderId="2" xfId="0" applyBorder="1"/>
    <xf numFmtId="0" fontId="0" fillId="0" borderId="7" xfId="0" applyBorder="1"/>
    <xf numFmtId="0" fontId="11" fillId="0" borderId="0" xfId="0" applyFont="1"/>
    <xf numFmtId="0" fontId="10" fillId="0" borderId="0" xfId="0" applyFont="1"/>
    <xf numFmtId="164" fontId="0" fillId="2" borderId="0" xfId="1" applyNumberFormat="1" applyFont="1" applyFill="1"/>
    <xf numFmtId="0" fontId="0" fillId="2" borderId="0" xfId="0" applyFill="1"/>
    <xf numFmtId="0" fontId="5" fillId="2" borderId="0" xfId="0" applyFont="1" applyFill="1"/>
    <xf numFmtId="165" fontId="0" fillId="2" borderId="0" xfId="2" applyNumberFormat="1" applyFont="1" applyFill="1"/>
    <xf numFmtId="164" fontId="2" fillId="2" borderId="0" xfId="1" applyNumberFormat="1" applyFont="1" applyFill="1"/>
    <xf numFmtId="43" fontId="0" fillId="2" borderId="0" xfId="1" applyFont="1" applyFill="1"/>
    <xf numFmtId="0" fontId="4" fillId="2" borderId="0" xfId="0" applyFont="1" applyFill="1"/>
    <xf numFmtId="0" fontId="2" fillId="2" borderId="0" xfId="0" applyFont="1" applyFill="1"/>
    <xf numFmtId="0" fontId="9" fillId="2" borderId="14" xfId="0" applyFont="1" applyFill="1" applyBorder="1" applyAlignment="1">
      <alignment wrapText="1"/>
    </xf>
    <xf numFmtId="9" fontId="0" fillId="2" borderId="0" xfId="3" applyFont="1" applyFill="1"/>
    <xf numFmtId="0" fontId="6" fillId="2" borderId="0" xfId="0" applyFont="1" applyFill="1"/>
    <xf numFmtId="0" fontId="9" fillId="2" borderId="0" xfId="0" applyFont="1" applyFill="1" applyAlignment="1">
      <alignment vertical="center" wrapText="1"/>
    </xf>
    <xf numFmtId="164" fontId="4" fillId="2" borderId="0" xfId="1" applyNumberFormat="1" applyFont="1" applyFill="1"/>
    <xf numFmtId="0" fontId="0" fillId="2" borderId="14" xfId="0" applyFill="1" applyBorder="1"/>
    <xf numFmtId="3" fontId="0" fillId="2" borderId="14" xfId="0" applyNumberFormat="1" applyFill="1" applyBorder="1"/>
    <xf numFmtId="43" fontId="0" fillId="2" borderId="14" xfId="0" applyNumberFormat="1" applyFill="1" applyBorder="1"/>
    <xf numFmtId="164" fontId="9" fillId="2" borderId="0" xfId="1" applyNumberFormat="1" applyFont="1" applyFill="1" applyBorder="1" applyAlignment="1">
      <alignment wrapText="1"/>
    </xf>
    <xf numFmtId="164" fontId="9" fillId="2" borderId="14" xfId="1" applyNumberFormat="1" applyFont="1" applyFill="1" applyBorder="1" applyAlignment="1">
      <alignment wrapText="1"/>
    </xf>
    <xf numFmtId="0" fontId="9" fillId="2" borderId="14" xfId="0" applyFont="1" applyFill="1" applyBorder="1" applyAlignment="1">
      <alignment horizontal="left" wrapText="1"/>
    </xf>
    <xf numFmtId="167" fontId="0" fillId="0" borderId="0" xfId="3" applyNumberFormat="1" applyFont="1"/>
    <xf numFmtId="9" fontId="0" fillId="0" borderId="0" xfId="0" applyNumberFormat="1" applyAlignment="1">
      <alignment vertical="center"/>
    </xf>
    <xf numFmtId="0" fontId="2" fillId="0" borderId="0" xfId="0" applyFont="1" applyAlignment="1">
      <alignment vertical="center" wrapText="1"/>
    </xf>
    <xf numFmtId="3" fontId="0" fillId="2" borderId="0" xfId="0" applyNumberFormat="1" applyFill="1"/>
    <xf numFmtId="164" fontId="2" fillId="0" borderId="10" xfId="1" applyNumberFormat="1" applyFont="1" applyFill="1" applyBorder="1" applyAlignment="1">
      <alignment vertical="center"/>
    </xf>
    <xf numFmtId="164" fontId="2" fillId="0" borderId="13" xfId="1" applyNumberFormat="1" applyFont="1" applyFill="1" applyBorder="1" applyAlignment="1">
      <alignment horizontal="center" vertical="center" wrapText="1"/>
    </xf>
    <xf numFmtId="0" fontId="5" fillId="0" borderId="9" xfId="0" applyFont="1" applyBorder="1" applyAlignment="1">
      <alignment horizontal="left"/>
    </xf>
    <xf numFmtId="0" fontId="5" fillId="0" borderId="10" xfId="0" applyFont="1" applyBorder="1" applyAlignment="1">
      <alignment horizontal="center"/>
    </xf>
    <xf numFmtId="0" fontId="14" fillId="7" borderId="0" xfId="0" applyFont="1" applyFill="1"/>
    <xf numFmtId="0" fontId="15" fillId="7" borderId="0" xfId="0" applyFont="1" applyFill="1"/>
    <xf numFmtId="10" fontId="15" fillId="7" borderId="0" xfId="0" applyNumberFormat="1" applyFont="1" applyFill="1"/>
    <xf numFmtId="0" fontId="9" fillId="2" borderId="0" xfId="0" applyFont="1" applyFill="1" applyAlignment="1">
      <alignment wrapText="1"/>
    </xf>
    <xf numFmtId="0" fontId="13" fillId="0" borderId="6" xfId="0" applyFont="1" applyBorder="1"/>
    <xf numFmtId="0" fontId="0" fillId="2" borderId="9" xfId="0" applyFill="1" applyBorder="1"/>
    <xf numFmtId="0" fontId="2" fillId="2" borderId="10" xfId="0" applyFont="1" applyFill="1" applyBorder="1" applyAlignment="1">
      <alignment horizontal="right"/>
    </xf>
    <xf numFmtId="164" fontId="2" fillId="2" borderId="10" xfId="1" applyNumberFormat="1" applyFont="1" applyFill="1" applyBorder="1" applyAlignment="1">
      <alignment horizontal="center"/>
    </xf>
    <xf numFmtId="0" fontId="0" fillId="2" borderId="0" xfId="0" applyFill="1" applyAlignment="1">
      <alignment horizontal="right"/>
    </xf>
    <xf numFmtId="0" fontId="7" fillId="0" borderId="0" xfId="1" applyNumberFormat="1" applyFont="1" applyFill="1" applyBorder="1" applyAlignment="1">
      <alignment vertical="center" wrapText="1"/>
    </xf>
    <xf numFmtId="10" fontId="0" fillId="8" borderId="18" xfId="0" applyNumberFormat="1" applyFill="1" applyBorder="1"/>
    <xf numFmtId="0" fontId="12" fillId="2" borderId="0" xfId="0" applyFont="1" applyFill="1" applyAlignment="1">
      <alignment horizontal="left" vertical="top" wrapText="1"/>
    </xf>
    <xf numFmtId="0" fontId="9" fillId="2" borderId="0" xfId="0" applyFont="1" applyFill="1" applyAlignment="1">
      <alignment vertical="center"/>
    </xf>
    <xf numFmtId="10" fontId="0" fillId="2" borderId="0" xfId="0" applyNumberFormat="1" applyFill="1"/>
    <xf numFmtId="0" fontId="9" fillId="0" borderId="0" xfId="0" applyFont="1" applyAlignment="1">
      <alignment horizontal="left" vertical="center" wrapText="1"/>
    </xf>
    <xf numFmtId="3" fontId="0" fillId="0" borderId="0" xfId="0" applyNumberFormat="1" applyAlignment="1">
      <alignment horizontal="center"/>
    </xf>
    <xf numFmtId="164" fontId="2" fillId="0" borderId="10" xfId="1" applyNumberFormat="1" applyFont="1" applyFill="1" applyBorder="1" applyAlignment="1">
      <alignment horizontal="center" vertical="center" wrapText="1"/>
    </xf>
    <xf numFmtId="0" fontId="0" fillId="0" borderId="0" xfId="0" applyAlignment="1">
      <alignment vertical="top" wrapText="1"/>
    </xf>
    <xf numFmtId="0" fontId="9" fillId="0" borderId="0" xfId="0" applyFont="1" applyAlignment="1">
      <alignment vertical="top" wrapText="1"/>
    </xf>
    <xf numFmtId="0" fontId="13" fillId="0" borderId="0" xfId="0" applyFont="1"/>
    <xf numFmtId="0" fontId="18" fillId="0" borderId="0" xfId="0" applyFont="1" applyAlignment="1">
      <alignment vertical="center" wrapText="1"/>
    </xf>
    <xf numFmtId="0" fontId="19" fillId="0" borderId="0" xfId="0" applyFont="1" applyAlignment="1">
      <alignment vertical="center"/>
    </xf>
    <xf numFmtId="0" fontId="20" fillId="0" borderId="0" xfId="0" applyFont="1"/>
    <xf numFmtId="0" fontId="18" fillId="0" borderId="0" xfId="0" applyFont="1"/>
    <xf numFmtId="0" fontId="21" fillId="2" borderId="0" xfId="0" applyFont="1" applyFill="1"/>
    <xf numFmtId="0" fontId="22" fillId="0" borderId="0" xfId="0" applyFont="1"/>
    <xf numFmtId="0" fontId="18" fillId="0" borderId="0" xfId="0" applyFont="1" applyAlignment="1">
      <alignment wrapText="1"/>
    </xf>
    <xf numFmtId="0" fontId="18" fillId="2" borderId="0" xfId="0" applyFont="1" applyFill="1" applyAlignment="1">
      <alignment wrapText="1"/>
    </xf>
    <xf numFmtId="0" fontId="26" fillId="2" borderId="3" xfId="0" applyFont="1" applyFill="1" applyBorder="1" applyAlignment="1">
      <alignment horizontal="center" wrapText="1"/>
    </xf>
    <xf numFmtId="0" fontId="18" fillId="2" borderId="2" xfId="0" applyFont="1" applyFill="1" applyBorder="1"/>
    <xf numFmtId="0" fontId="22" fillId="5" borderId="1" xfId="0" applyFont="1" applyFill="1" applyBorder="1" applyAlignment="1">
      <alignment horizontal="center"/>
    </xf>
    <xf numFmtId="0" fontId="22" fillId="0" borderId="1" xfId="0" applyFont="1" applyBorder="1" applyAlignment="1">
      <alignment horizontal="center"/>
    </xf>
    <xf numFmtId="0" fontId="22" fillId="2" borderId="1" xfId="0" applyFont="1" applyFill="1" applyBorder="1" applyAlignment="1">
      <alignment horizontal="center"/>
    </xf>
    <xf numFmtId="0" fontId="18" fillId="2" borderId="7" xfId="0" applyFont="1" applyFill="1" applyBorder="1"/>
    <xf numFmtId="0" fontId="22" fillId="5" borderId="2" xfId="0" applyFont="1" applyFill="1" applyBorder="1" applyAlignment="1">
      <alignment horizontal="center"/>
    </xf>
    <xf numFmtId="0" fontId="18" fillId="5" borderId="7" xfId="0" applyFont="1" applyFill="1" applyBorder="1" applyAlignment="1">
      <alignment horizontal="left" vertical="top" wrapText="1"/>
    </xf>
    <xf numFmtId="0" fontId="18" fillId="2" borderId="7" xfId="0" applyFont="1" applyFill="1" applyBorder="1" applyAlignment="1">
      <alignment horizontal="left" vertical="top" wrapText="1"/>
    </xf>
    <xf numFmtId="0" fontId="18" fillId="5" borderId="2" xfId="0" applyFont="1" applyFill="1" applyBorder="1" applyAlignment="1">
      <alignment horizontal="left" vertical="top" wrapText="1"/>
    </xf>
    <xf numFmtId="0" fontId="22" fillId="5"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22" fillId="5" borderId="1" xfId="0" applyFont="1" applyFill="1" applyBorder="1" applyAlignment="1">
      <alignment horizontal="center" wrapText="1"/>
    </xf>
    <xf numFmtId="0" fontId="18" fillId="2" borderId="7" xfId="0" applyFont="1" applyFill="1" applyBorder="1" applyAlignment="1">
      <alignment horizontal="left"/>
    </xf>
    <xf numFmtId="166" fontId="18" fillId="5" borderId="7" xfId="1" applyNumberFormat="1" applyFont="1" applyFill="1" applyBorder="1" applyAlignment="1">
      <alignment horizontal="center"/>
    </xf>
    <xf numFmtId="3" fontId="18" fillId="2" borderId="7" xfId="1" applyNumberFormat="1" applyFont="1" applyFill="1" applyBorder="1" applyAlignment="1">
      <alignment horizontal="center"/>
    </xf>
    <xf numFmtId="9" fontId="18" fillId="5" borderId="7" xfId="3" applyFont="1" applyFill="1" applyBorder="1" applyAlignment="1">
      <alignment horizontal="center"/>
    </xf>
    <xf numFmtId="3" fontId="18" fillId="5" borderId="7" xfId="1" applyNumberFormat="1" applyFont="1" applyFill="1" applyBorder="1" applyAlignment="1">
      <alignment horizontal="center"/>
    </xf>
    <xf numFmtId="0" fontId="28" fillId="2" borderId="7" xfId="0" applyFont="1" applyFill="1" applyBorder="1"/>
    <xf numFmtId="164" fontId="28" fillId="5" borderId="7" xfId="1" applyNumberFormat="1" applyFont="1" applyFill="1" applyBorder="1" applyAlignment="1">
      <alignment horizontal="center"/>
    </xf>
    <xf numFmtId="164" fontId="28" fillId="2" borderId="7" xfId="1" applyNumberFormat="1" applyFont="1" applyFill="1" applyBorder="1" applyAlignment="1">
      <alignment horizontal="center"/>
    </xf>
    <xf numFmtId="9" fontId="28" fillId="5" borderId="7" xfId="3" applyFont="1" applyFill="1" applyBorder="1" applyAlignment="1">
      <alignment horizontal="center"/>
    </xf>
    <xf numFmtId="164" fontId="18" fillId="5" borderId="7" xfId="1" applyNumberFormat="1" applyFont="1" applyFill="1" applyBorder="1"/>
    <xf numFmtId="164" fontId="18" fillId="2" borderId="7" xfId="1" applyNumberFormat="1" applyFont="1" applyFill="1" applyBorder="1"/>
    <xf numFmtId="0" fontId="18" fillId="5" borderId="7" xfId="0" applyFont="1" applyFill="1" applyBorder="1"/>
    <xf numFmtId="0" fontId="18" fillId="2" borderId="8" xfId="0" applyFont="1" applyFill="1" applyBorder="1"/>
    <xf numFmtId="0" fontId="18" fillId="5" borderId="8" xfId="0" applyFont="1" applyFill="1" applyBorder="1"/>
    <xf numFmtId="0" fontId="18" fillId="0" borderId="0" xfId="0" applyFont="1" applyAlignment="1">
      <alignment vertical="center"/>
    </xf>
    <xf numFmtId="14" fontId="18" fillId="0" borderId="0" xfId="0" applyNumberFormat="1" applyFont="1" applyAlignment="1">
      <alignment horizontal="left" vertical="center"/>
    </xf>
    <xf numFmtId="167" fontId="29" fillId="0" borderId="0" xfId="3" applyNumberFormat="1" applyFont="1" applyAlignment="1">
      <alignment wrapText="1"/>
    </xf>
    <xf numFmtId="0" fontId="26" fillId="0" borderId="0" xfId="0" applyFont="1" applyAlignment="1">
      <alignment horizontal="left" vertical="top" wrapText="1"/>
    </xf>
    <xf numFmtId="0" fontId="22" fillId="7" borderId="0" xfId="0" applyFont="1" applyFill="1"/>
    <xf numFmtId="0" fontId="22" fillId="7" borderId="0" xfId="0" applyFont="1" applyFill="1" applyAlignment="1">
      <alignment horizontal="center"/>
    </xf>
    <xf numFmtId="0" fontId="22" fillId="7" borderId="6" xfId="0" applyFont="1" applyFill="1" applyBorder="1" applyAlignment="1">
      <alignment horizontal="center"/>
    </xf>
    <xf numFmtId="0" fontId="22" fillId="7" borderId="15" xfId="0" applyFont="1" applyFill="1" applyBorder="1" applyAlignment="1">
      <alignment horizontal="center"/>
    </xf>
    <xf numFmtId="3" fontId="18" fillId="0" borderId="0" xfId="0" applyNumberFormat="1" applyFont="1" applyAlignment="1">
      <alignment horizontal="center"/>
    </xf>
    <xf numFmtId="3" fontId="18" fillId="0" borderId="6" xfId="0" applyNumberFormat="1" applyFont="1" applyBorder="1" applyAlignment="1">
      <alignment horizontal="center"/>
    </xf>
    <xf numFmtId="3" fontId="18" fillId="0" borderId="15" xfId="0" applyNumberFormat="1" applyFont="1" applyBorder="1" applyAlignment="1">
      <alignment horizontal="center"/>
    </xf>
    <xf numFmtId="3" fontId="18" fillId="0" borderId="11" xfId="0" applyNumberFormat="1" applyFont="1" applyBorder="1" applyAlignment="1">
      <alignment horizontal="center"/>
    </xf>
    <xf numFmtId="3" fontId="18" fillId="0" borderId="14" xfId="0" applyNumberFormat="1" applyFont="1" applyBorder="1" applyAlignment="1">
      <alignment horizontal="center"/>
    </xf>
    <xf numFmtId="3" fontId="18" fillId="0" borderId="12" xfId="0" applyNumberFormat="1" applyFont="1" applyBorder="1" applyAlignment="1">
      <alignment horizontal="center"/>
    </xf>
    <xf numFmtId="3" fontId="18" fillId="0" borderId="10" xfId="0" applyNumberFormat="1" applyFont="1" applyBorder="1" applyAlignment="1">
      <alignment horizontal="center"/>
    </xf>
    <xf numFmtId="3" fontId="22" fillId="0" borderId="0" xfId="0" applyNumberFormat="1" applyFont="1" applyAlignment="1">
      <alignment horizontal="center"/>
    </xf>
    <xf numFmtId="3" fontId="18" fillId="0" borderId="0" xfId="0" applyNumberFormat="1" applyFont="1"/>
    <xf numFmtId="0" fontId="30" fillId="7" borderId="0" xfId="0" applyFont="1" applyFill="1"/>
    <xf numFmtId="167" fontId="30" fillId="7" borderId="0" xfId="3" applyNumberFormat="1" applyFont="1" applyFill="1"/>
    <xf numFmtId="0" fontId="31" fillId="0" borderId="0" xfId="0" applyFont="1"/>
    <xf numFmtId="3" fontId="31" fillId="0" borderId="0" xfId="0" applyNumberFormat="1" applyFont="1"/>
    <xf numFmtId="167" fontId="31" fillId="0" borderId="0" xfId="3" applyNumberFormat="1" applyFont="1"/>
    <xf numFmtId="0" fontId="31" fillId="0" borderId="14" xfId="0" applyFont="1" applyBorder="1"/>
    <xf numFmtId="0" fontId="30" fillId="0" borderId="14" xfId="0" applyFont="1" applyBorder="1"/>
    <xf numFmtId="3" fontId="31" fillId="0" borderId="14" xfId="0" applyNumberFormat="1" applyFont="1" applyBorder="1"/>
    <xf numFmtId="167" fontId="31" fillId="0" borderId="14" xfId="3" applyNumberFormat="1" applyFont="1" applyBorder="1"/>
    <xf numFmtId="0" fontId="31" fillId="7" borderId="0" xfId="0" applyFont="1" applyFill="1"/>
    <xf numFmtId="164" fontId="30" fillId="7" borderId="0" xfId="1" applyNumberFormat="1" applyFont="1" applyFill="1" applyBorder="1"/>
    <xf numFmtId="167" fontId="30" fillId="7" borderId="0" xfId="3" applyNumberFormat="1" applyFont="1" applyFill="1" applyBorder="1"/>
    <xf numFmtId="167" fontId="32" fillId="0" borderId="0" xfId="3" applyNumberFormat="1" applyFont="1" applyAlignment="1">
      <alignment horizontal="center" wrapText="1"/>
    </xf>
    <xf numFmtId="0" fontId="20" fillId="0" borderId="0" xfId="0" applyFont="1" applyAlignment="1">
      <alignment vertical="center"/>
    </xf>
    <xf numFmtId="0" fontId="22" fillId="12" borderId="0" xfId="0" applyFont="1" applyFill="1" applyAlignment="1">
      <alignment vertical="center"/>
    </xf>
    <xf numFmtId="166" fontId="22" fillId="12" borderId="0" xfId="0" applyNumberFormat="1" applyFont="1" applyFill="1" applyAlignment="1">
      <alignment vertical="center"/>
    </xf>
    <xf numFmtId="9" fontId="22" fillId="12" borderId="0" xfId="3" applyFont="1" applyFill="1" applyAlignment="1">
      <alignment vertical="center"/>
    </xf>
    <xf numFmtId="3" fontId="22" fillId="12" borderId="0" xfId="0" applyNumberFormat="1" applyFont="1" applyFill="1" applyAlignment="1">
      <alignment vertical="center"/>
    </xf>
    <xf numFmtId="0" fontId="30" fillId="12" borderId="0" xfId="0" applyFont="1" applyFill="1" applyAlignment="1">
      <alignment vertical="center" wrapText="1"/>
    </xf>
    <xf numFmtId="0" fontId="31" fillId="0" borderId="0" xfId="0" applyFont="1" applyAlignment="1">
      <alignment vertical="center"/>
    </xf>
    <xf numFmtId="3" fontId="31" fillId="0" borderId="0" xfId="0" applyNumberFormat="1" applyFont="1" applyAlignment="1">
      <alignment vertical="center"/>
    </xf>
    <xf numFmtId="9" fontId="31" fillId="0" borderId="0" xfId="3" applyFont="1" applyAlignment="1">
      <alignment vertical="center"/>
    </xf>
    <xf numFmtId="0" fontId="30" fillId="0" borderId="0" xfId="0" applyFont="1" applyAlignment="1">
      <alignment vertical="center"/>
    </xf>
    <xf numFmtId="0" fontId="31" fillId="0" borderId="0" xfId="0" applyFont="1" applyAlignment="1">
      <alignment vertical="center" wrapText="1"/>
    </xf>
    <xf numFmtId="0" fontId="31" fillId="0" borderId="9" xfId="0" applyFont="1" applyBorder="1" applyAlignment="1">
      <alignment vertical="center"/>
    </xf>
    <xf numFmtId="167" fontId="31" fillId="8" borderId="18" xfId="0" applyNumberFormat="1" applyFont="1" applyFill="1" applyBorder="1"/>
    <xf numFmtId="0" fontId="31" fillId="0" borderId="11" xfId="0" applyFont="1" applyBorder="1"/>
    <xf numFmtId="0" fontId="31" fillId="0" borderId="12" xfId="0" applyFont="1" applyBorder="1"/>
    <xf numFmtId="0" fontId="20" fillId="2" borderId="0" xfId="0" applyFont="1" applyFill="1"/>
    <xf numFmtId="0" fontId="18" fillId="2" borderId="0" xfId="0" applyFont="1" applyFill="1"/>
    <xf numFmtId="0" fontId="33" fillId="2" borderId="0" xfId="0" applyFont="1" applyFill="1"/>
    <xf numFmtId="0" fontId="32" fillId="9" borderId="19" xfId="0" applyFont="1" applyFill="1" applyBorder="1" applyAlignment="1">
      <alignment horizontal="left"/>
    </xf>
    <xf numFmtId="164" fontId="32" fillId="9" borderId="16" xfId="1" applyNumberFormat="1" applyFont="1" applyFill="1" applyBorder="1" applyAlignment="1">
      <alignment horizontal="left"/>
    </xf>
    <xf numFmtId="37" fontId="22" fillId="9" borderId="16" xfId="0" applyNumberFormat="1" applyFont="1" applyFill="1" applyBorder="1" applyAlignment="1">
      <alignment horizontal="center" vertical="center"/>
    </xf>
    <xf numFmtId="0" fontId="32" fillId="9" borderId="20" xfId="0" applyFont="1" applyFill="1" applyBorder="1"/>
    <xf numFmtId="0" fontId="22" fillId="9" borderId="19" xfId="0" applyFont="1" applyFill="1" applyBorder="1"/>
    <xf numFmtId="0" fontId="22" fillId="9" borderId="20" xfId="0" applyFont="1" applyFill="1" applyBorder="1" applyAlignment="1">
      <alignment horizontal="right"/>
    </xf>
    <xf numFmtId="0" fontId="22" fillId="7" borderId="4" xfId="0" applyFont="1" applyFill="1" applyBorder="1"/>
    <xf numFmtId="0" fontId="29" fillId="0" borderId="0" xfId="0" applyFont="1"/>
    <xf numFmtId="0" fontId="18" fillId="2" borderId="14" xfId="0" applyFont="1" applyFill="1" applyBorder="1" applyAlignment="1">
      <alignment horizontal="right"/>
    </xf>
    <xf numFmtId="10" fontId="18" fillId="8" borderId="18" xfId="0" applyNumberFormat="1" applyFont="1" applyFill="1" applyBorder="1"/>
    <xf numFmtId="0" fontId="18" fillId="2" borderId="11" xfId="0" applyFont="1" applyFill="1" applyBorder="1"/>
    <xf numFmtId="0" fontId="22" fillId="2" borderId="14" xfId="0" applyFont="1" applyFill="1" applyBorder="1" applyAlignment="1">
      <alignment horizontal="right"/>
    </xf>
    <xf numFmtId="164" fontId="29" fillId="2" borderId="14" xfId="1" applyNumberFormat="1" applyFont="1" applyFill="1" applyBorder="1" applyAlignment="1">
      <alignment horizontal="center"/>
    </xf>
    <xf numFmtId="164" fontId="18" fillId="3" borderId="14" xfId="1" applyNumberFormat="1" applyFont="1" applyFill="1" applyBorder="1"/>
    <xf numFmtId="164" fontId="18" fillId="0" borderId="14" xfId="1" applyNumberFormat="1" applyFont="1" applyFill="1" applyBorder="1"/>
    <xf numFmtId="164" fontId="18" fillId="0" borderId="14" xfId="1" applyNumberFormat="1" applyFont="1" applyBorder="1"/>
    <xf numFmtId="0" fontId="35" fillId="2" borderId="0" xfId="0" applyFont="1" applyFill="1"/>
    <xf numFmtId="164" fontId="37" fillId="0" borderId="0" xfId="0" applyNumberFormat="1" applyFont="1"/>
    <xf numFmtId="0" fontId="38" fillId="7" borderId="0" xfId="0" applyFont="1" applyFill="1"/>
    <xf numFmtId="0" fontId="39" fillId="7" borderId="0" xfId="0" applyFont="1" applyFill="1"/>
    <xf numFmtId="10" fontId="39" fillId="7" borderId="0" xfId="0" applyNumberFormat="1" applyFont="1" applyFill="1"/>
    <xf numFmtId="0" fontId="40" fillId="0" borderId="0" xfId="0" applyFont="1"/>
    <xf numFmtId="164" fontId="18" fillId="7" borderId="9" xfId="1" applyNumberFormat="1" applyFont="1" applyFill="1" applyBorder="1"/>
    <xf numFmtId="0" fontId="32" fillId="7" borderId="10" xfId="0" applyFont="1" applyFill="1" applyBorder="1" applyAlignment="1">
      <alignment horizontal="left" vertical="center"/>
    </xf>
    <xf numFmtId="0" fontId="32" fillId="7" borderId="10" xfId="0" applyFont="1" applyFill="1" applyBorder="1" applyAlignment="1">
      <alignment horizontal="center" vertical="center"/>
    </xf>
    <xf numFmtId="0" fontId="32" fillId="7" borderId="13" xfId="0" applyFont="1" applyFill="1" applyBorder="1" applyAlignment="1">
      <alignment horizontal="center" vertical="center"/>
    </xf>
    <xf numFmtId="164" fontId="22" fillId="11" borderId="0" xfId="1" applyNumberFormat="1" applyFont="1" applyFill="1" applyBorder="1" applyAlignment="1">
      <alignment horizontal="right"/>
    </xf>
    <xf numFmtId="168" fontId="32" fillId="11" borderId="15" xfId="1" applyNumberFormat="1" applyFont="1" applyFill="1" applyBorder="1"/>
    <xf numFmtId="0" fontId="26" fillId="2" borderId="0" xfId="0" applyFont="1" applyFill="1" applyAlignment="1">
      <alignment horizontal="right"/>
    </xf>
    <xf numFmtId="168" fontId="26" fillId="2" borderId="15" xfId="1" applyNumberFormat="1" applyFont="1" applyFill="1" applyBorder="1" applyAlignment="1">
      <alignment horizontal="right"/>
    </xf>
    <xf numFmtId="164" fontId="32" fillId="11" borderId="0" xfId="1" applyNumberFormat="1" applyFont="1" applyFill="1" applyBorder="1" applyAlignment="1">
      <alignment horizontal="right"/>
    </xf>
    <xf numFmtId="166" fontId="22" fillId="8" borderId="17" xfId="0" applyNumberFormat="1" applyFont="1" applyFill="1" applyBorder="1"/>
    <xf numFmtId="168" fontId="26" fillId="2" borderId="15" xfId="1" applyNumberFormat="1" applyFont="1" applyFill="1" applyBorder="1" applyAlignment="1">
      <alignment horizontal="center"/>
    </xf>
    <xf numFmtId="0" fontId="26" fillId="2" borderId="0" xfId="0" applyFont="1" applyFill="1" applyAlignment="1">
      <alignment horizontal="right" vertical="center"/>
    </xf>
    <xf numFmtId="168" fontId="18" fillId="2" borderId="15" xfId="0" applyNumberFormat="1" applyFont="1" applyFill="1" applyBorder="1"/>
    <xf numFmtId="0" fontId="18" fillId="2" borderId="0" xfId="0" applyFont="1" applyFill="1" applyAlignment="1">
      <alignment horizontal="right"/>
    </xf>
    <xf numFmtId="0" fontId="18" fillId="2" borderId="15" xfId="0" applyFont="1" applyFill="1" applyBorder="1" applyAlignment="1">
      <alignment horizontal="right"/>
    </xf>
    <xf numFmtId="0" fontId="18" fillId="2" borderId="12" xfId="0" applyFont="1" applyFill="1" applyBorder="1"/>
    <xf numFmtId="164" fontId="18" fillId="2" borderId="0" xfId="1" applyNumberFormat="1" applyFont="1" applyFill="1"/>
    <xf numFmtId="0" fontId="22" fillId="2" borderId="0" xfId="0" applyFont="1" applyFill="1" applyAlignment="1">
      <alignment horizontal="right"/>
    </xf>
    <xf numFmtId="164" fontId="22" fillId="3" borderId="21" xfId="1" applyNumberFormat="1" applyFont="1" applyFill="1" applyBorder="1"/>
    <xf numFmtId="164" fontId="22" fillId="0" borderId="21" xfId="1" applyNumberFormat="1" applyFont="1" applyBorder="1"/>
    <xf numFmtId="164" fontId="22" fillId="0" borderId="21" xfId="1" applyNumberFormat="1" applyFont="1" applyFill="1" applyBorder="1"/>
    <xf numFmtId="164" fontId="18" fillId="0" borderId="0" xfId="1" applyNumberFormat="1" applyFont="1"/>
    <xf numFmtId="164" fontId="22" fillId="3" borderId="0" xfId="1" applyNumberFormat="1" applyFont="1" applyFill="1" applyBorder="1"/>
    <xf numFmtId="164" fontId="18" fillId="0" borderId="0" xfId="0" applyNumberFormat="1" applyFont="1"/>
    <xf numFmtId="164" fontId="41" fillId="7" borderId="3" xfId="1" applyNumberFormat="1" applyFont="1" applyFill="1" applyBorder="1"/>
    <xf numFmtId="164" fontId="22" fillId="7" borderId="4" xfId="1" applyNumberFormat="1" applyFont="1" applyFill="1" applyBorder="1"/>
    <xf numFmtId="164" fontId="18" fillId="7" borderId="4" xfId="1" applyNumberFormat="1" applyFont="1" applyFill="1" applyBorder="1"/>
    <xf numFmtId="164" fontId="18" fillId="0" borderId="9" xfId="1" applyNumberFormat="1" applyFont="1" applyBorder="1"/>
    <xf numFmtId="0" fontId="22" fillId="0" borderId="10" xfId="0" applyFont="1" applyBorder="1" applyAlignment="1">
      <alignment horizontal="right"/>
    </xf>
    <xf numFmtId="164" fontId="22" fillId="0" borderId="10" xfId="1" applyNumberFormat="1" applyFont="1" applyBorder="1"/>
    <xf numFmtId="164" fontId="18" fillId="3" borderId="10" xfId="1" applyNumberFormat="1" applyFont="1" applyFill="1" applyBorder="1"/>
    <xf numFmtId="164" fontId="18" fillId="0" borderId="10" xfId="1" applyNumberFormat="1" applyFont="1" applyBorder="1"/>
    <xf numFmtId="164" fontId="18" fillId="10" borderId="3" xfId="1" applyNumberFormat="1" applyFont="1" applyFill="1" applyBorder="1"/>
    <xf numFmtId="0" fontId="22" fillId="10" borderId="4" xfId="0" applyFont="1" applyFill="1" applyBorder="1" applyAlignment="1">
      <alignment horizontal="right"/>
    </xf>
    <xf numFmtId="164" fontId="22" fillId="10" borderId="10" xfId="1" applyNumberFormat="1" applyFont="1" applyFill="1" applyBorder="1"/>
    <xf numFmtId="164" fontId="18" fillId="10" borderId="4" xfId="1" applyNumberFormat="1" applyFont="1" applyFill="1" applyBorder="1"/>
    <xf numFmtId="164" fontId="18" fillId="2" borderId="0" xfId="1" applyNumberFormat="1" applyFont="1" applyFill="1" applyBorder="1" applyAlignment="1">
      <alignment horizontal="right"/>
    </xf>
    <xf numFmtId="9" fontId="22" fillId="8" borderId="18" xfId="0" applyNumberFormat="1" applyFont="1" applyFill="1" applyBorder="1" applyAlignment="1">
      <alignment horizontal="center"/>
    </xf>
    <xf numFmtId="164" fontId="18" fillId="0" borderId="10" xfId="1" applyNumberFormat="1" applyFont="1" applyFill="1" applyBorder="1"/>
    <xf numFmtId="164" fontId="18" fillId="3" borderId="0" xfId="1" applyNumberFormat="1" applyFont="1" applyFill="1" applyBorder="1"/>
    <xf numFmtId="164" fontId="18" fillId="0" borderId="0" xfId="1" applyNumberFormat="1" applyFont="1" applyBorder="1"/>
    <xf numFmtId="164" fontId="18" fillId="2" borderId="14" xfId="1" applyNumberFormat="1" applyFont="1" applyFill="1" applyBorder="1" applyAlignment="1">
      <alignment horizontal="right"/>
    </xf>
    <xf numFmtId="164" fontId="18" fillId="2" borderId="6" xfId="1" applyNumberFormat="1" applyFont="1" applyFill="1" applyBorder="1"/>
    <xf numFmtId="164" fontId="22" fillId="2" borderId="0" xfId="1" applyNumberFormat="1" applyFont="1" applyFill="1" applyBorder="1" applyAlignment="1">
      <alignment horizontal="center"/>
    </xf>
    <xf numFmtId="164" fontId="18" fillId="0" borderId="0" xfId="1" applyNumberFormat="1" applyFont="1" applyFill="1" applyBorder="1"/>
    <xf numFmtId="164" fontId="22" fillId="2" borderId="0" xfId="1" applyNumberFormat="1" applyFont="1" applyFill="1" applyBorder="1" applyAlignment="1">
      <alignment horizontal="right"/>
    </xf>
    <xf numFmtId="164" fontId="22" fillId="2" borderId="10" xfId="1" applyNumberFormat="1" applyFont="1" applyFill="1" applyBorder="1"/>
    <xf numFmtId="164" fontId="22" fillId="10" borderId="4" xfId="1" applyNumberFormat="1" applyFont="1" applyFill="1" applyBorder="1" applyAlignment="1">
      <alignment horizontal="right"/>
    </xf>
    <xf numFmtId="0" fontId="22" fillId="10" borderId="4" xfId="0" applyFont="1" applyFill="1" applyBorder="1"/>
    <xf numFmtId="0" fontId="22" fillId="7" borderId="3" xfId="0" applyFont="1" applyFill="1" applyBorder="1" applyAlignment="1">
      <alignment vertical="center"/>
    </xf>
    <xf numFmtId="0" fontId="22" fillId="7" borderId="4" xfId="0" applyFont="1" applyFill="1" applyBorder="1" applyAlignment="1">
      <alignment vertical="center"/>
    </xf>
    <xf numFmtId="0" fontId="22" fillId="7" borderId="1" xfId="0" applyFont="1" applyFill="1" applyBorder="1" applyAlignment="1">
      <alignment horizontal="center"/>
    </xf>
    <xf numFmtId="0" fontId="18" fillId="0" borderId="0" xfId="0" applyFont="1" applyAlignment="1">
      <alignment horizontal="left" vertical="center" wrapText="1"/>
    </xf>
    <xf numFmtId="0" fontId="28" fillId="0" borderId="0" xfId="0" applyFont="1" applyAlignment="1">
      <alignment vertical="center" wrapText="1"/>
    </xf>
    <xf numFmtId="0" fontId="18" fillId="2" borderId="0" xfId="0" applyFont="1" applyFill="1" applyAlignment="1">
      <alignment vertical="center"/>
    </xf>
    <xf numFmtId="14" fontId="18" fillId="2" borderId="0" xfId="0" applyNumberFormat="1" applyFont="1" applyFill="1"/>
    <xf numFmtId="0" fontId="42" fillId="2" borderId="0" xfId="0" applyFont="1" applyFill="1" applyAlignment="1">
      <alignment horizontal="left" vertical="top" wrapText="1"/>
    </xf>
    <xf numFmtId="0" fontId="22" fillId="3" borderId="1" xfId="0" applyFont="1" applyFill="1" applyBorder="1"/>
    <xf numFmtId="0" fontId="18" fillId="2" borderId="1" xfId="0" applyFont="1" applyFill="1" applyBorder="1" applyAlignment="1">
      <alignment vertical="center"/>
    </xf>
    <xf numFmtId="0" fontId="18" fillId="2" borderId="1" xfId="0" applyFont="1" applyFill="1" applyBorder="1" applyAlignment="1">
      <alignment vertical="center" wrapText="1"/>
    </xf>
    <xf numFmtId="0" fontId="41" fillId="2" borderId="0" xfId="0" applyFont="1" applyFill="1" applyAlignment="1">
      <alignment vertical="center"/>
    </xf>
    <xf numFmtId="0" fontId="28" fillId="2" borderId="0" xfId="0" applyFont="1" applyFill="1" applyAlignment="1">
      <alignment horizontal="left" vertical="top" wrapText="1"/>
    </xf>
    <xf numFmtId="0" fontId="26" fillId="2" borderId="0" xfId="0" applyFont="1" applyFill="1" applyAlignment="1">
      <alignment horizontal="left" vertical="top" wrapText="1"/>
    </xf>
    <xf numFmtId="0" fontId="18" fillId="0" borderId="3" xfId="0" applyFont="1" applyBorder="1" applyAlignment="1">
      <alignment horizontal="left" vertical="center" wrapText="1"/>
    </xf>
    <xf numFmtId="0" fontId="18" fillId="0" borderId="5" xfId="0" applyFont="1" applyBorder="1" applyAlignment="1">
      <alignment horizontal="left" vertical="center" wrapText="1"/>
    </xf>
    <xf numFmtId="0" fontId="22" fillId="12" borderId="3" xfId="0" applyFont="1" applyFill="1" applyBorder="1" applyAlignment="1">
      <alignment horizontal="center" vertical="center"/>
    </xf>
    <xf numFmtId="0" fontId="22" fillId="12" borderId="5" xfId="0" applyFont="1" applyFill="1" applyBorder="1" applyAlignment="1">
      <alignment horizontal="center" vertical="center"/>
    </xf>
    <xf numFmtId="0" fontId="2" fillId="12" borderId="3" xfId="0" applyFont="1" applyFill="1" applyBorder="1" applyAlignment="1">
      <alignment horizontal="center" vertical="center"/>
    </xf>
    <xf numFmtId="0" fontId="2" fillId="12" borderId="5" xfId="0" applyFont="1" applyFill="1" applyBorder="1" applyAlignment="1">
      <alignment horizontal="center" vertical="center"/>
    </xf>
    <xf numFmtId="0" fontId="26" fillId="2" borderId="3" xfId="0" applyFont="1" applyFill="1" applyBorder="1" applyAlignment="1">
      <alignment horizontal="center" wrapText="1"/>
    </xf>
    <xf numFmtId="0" fontId="26" fillId="2" borderId="4" xfId="0" applyFont="1" applyFill="1" applyBorder="1" applyAlignment="1">
      <alignment horizontal="center" wrapText="1"/>
    </xf>
    <xf numFmtId="0" fontId="26" fillId="2" borderId="5" xfId="0" applyFont="1" applyFill="1" applyBorder="1" applyAlignment="1">
      <alignment horizontal="center" wrapText="1"/>
    </xf>
    <xf numFmtId="0" fontId="26" fillId="0" borderId="0" xfId="0" applyFont="1" applyAlignment="1">
      <alignment horizontal="left" vertical="top" wrapText="1"/>
    </xf>
    <xf numFmtId="0" fontId="28" fillId="0" borderId="0" xfId="0" applyFont="1" applyAlignment="1">
      <alignment horizontal="left" vertical="top" wrapText="1"/>
    </xf>
    <xf numFmtId="0" fontId="18" fillId="0" borderId="9" xfId="0" applyFont="1" applyBorder="1" applyAlignment="1">
      <alignment horizontal="center"/>
    </xf>
    <xf numFmtId="0" fontId="18" fillId="0" borderId="10" xfId="0" applyFont="1" applyBorder="1" applyAlignment="1">
      <alignment horizontal="center"/>
    </xf>
    <xf numFmtId="0" fontId="18" fillId="0" borderId="13" xfId="0" applyFont="1" applyBorder="1" applyAlignment="1">
      <alignment horizontal="center"/>
    </xf>
    <xf numFmtId="0" fontId="26" fillId="0" borderId="0" xfId="0" applyFont="1" applyAlignment="1">
      <alignment horizontal="left" vertical="center" wrapText="1"/>
    </xf>
    <xf numFmtId="0" fontId="21" fillId="0" borderId="0" xfId="0" applyFont="1" applyAlignment="1">
      <alignment horizontal="left" vertical="center" wrapText="1"/>
    </xf>
    <xf numFmtId="0" fontId="31" fillId="0" borderId="0" xfId="0" applyFont="1" applyAlignment="1">
      <alignment horizontal="left" vertical="top" wrapText="1"/>
    </xf>
    <xf numFmtId="0" fontId="25" fillId="2" borderId="9"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15" xfId="0" applyFont="1" applyFill="1" applyBorder="1" applyAlignment="1">
      <alignment horizontal="left" vertical="center" wrapText="1"/>
    </xf>
    <xf numFmtId="0" fontId="9" fillId="0" borderId="0" xfId="0" applyFont="1" applyAlignment="1">
      <alignment horizontal="left" vertical="top" wrapText="1"/>
    </xf>
    <xf numFmtId="0" fontId="9" fillId="0" borderId="14" xfId="0" applyFont="1" applyBorder="1" applyAlignment="1">
      <alignment horizontal="left" vertical="top" wrapText="1"/>
    </xf>
    <xf numFmtId="0" fontId="23" fillId="2" borderId="0" xfId="0" applyFont="1" applyFill="1" applyAlignment="1">
      <alignment horizontal="left" vertical="center" wrapText="1"/>
    </xf>
    <xf numFmtId="0" fontId="34" fillId="9" borderId="19" xfId="0" applyFont="1" applyFill="1" applyBorder="1" applyAlignment="1">
      <alignment horizontal="left"/>
    </xf>
    <xf numFmtId="0" fontId="34" fillId="9" borderId="20" xfId="0" applyFont="1" applyFill="1" applyBorder="1" applyAlignment="1">
      <alignment horizontal="left"/>
    </xf>
    <xf numFmtId="0" fontId="34" fillId="9" borderId="16" xfId="0" applyFont="1" applyFill="1" applyBorder="1" applyAlignment="1">
      <alignment horizontal="left"/>
    </xf>
    <xf numFmtId="0" fontId="25" fillId="2" borderId="9" xfId="1" applyNumberFormat="1" applyFont="1" applyFill="1" applyBorder="1" applyAlignment="1">
      <alignment horizontal="left" vertical="center" wrapText="1"/>
    </xf>
    <xf numFmtId="0" fontId="25" fillId="2" borderId="6" xfId="1" applyNumberFormat="1" applyFont="1" applyFill="1" applyBorder="1" applyAlignment="1">
      <alignment horizontal="left" vertical="center" wrapText="1"/>
    </xf>
    <xf numFmtId="0" fontId="25" fillId="2" borderId="11" xfId="1" applyNumberFormat="1" applyFont="1" applyFill="1" applyBorder="1" applyAlignment="1">
      <alignment horizontal="left" vertical="center" wrapText="1"/>
    </xf>
    <xf numFmtId="0" fontId="2" fillId="7" borderId="9" xfId="0" applyFont="1" applyFill="1" applyBorder="1" applyAlignment="1">
      <alignment horizontal="left" vertical="center"/>
    </xf>
    <xf numFmtId="0" fontId="2" fillId="7" borderId="10" xfId="0" applyFont="1" applyFill="1" applyBorder="1" applyAlignment="1">
      <alignment horizontal="left" vertical="center"/>
    </xf>
    <xf numFmtId="0" fontId="2" fillId="7" borderId="13" xfId="0" applyFont="1" applyFill="1" applyBorder="1" applyAlignment="1">
      <alignment horizontal="left" vertical="center"/>
    </xf>
    <xf numFmtId="0" fontId="23" fillId="2" borderId="6"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32" fillId="11" borderId="6" xfId="1" applyNumberFormat="1" applyFont="1" applyFill="1" applyBorder="1" applyAlignment="1">
      <alignment horizontal="left" vertical="center"/>
    </xf>
    <xf numFmtId="0" fontId="32" fillId="11" borderId="0" xfId="1" applyNumberFormat="1" applyFont="1" applyFill="1" applyBorder="1" applyAlignment="1">
      <alignment horizontal="left" vertical="center"/>
    </xf>
    <xf numFmtId="0" fontId="26" fillId="2" borderId="6" xfId="0" applyFont="1" applyFill="1" applyBorder="1" applyAlignment="1">
      <alignment horizontal="left"/>
    </xf>
    <xf numFmtId="0" fontId="26" fillId="2" borderId="0" xfId="0" applyFont="1" applyFill="1" applyAlignment="1">
      <alignment horizontal="left"/>
    </xf>
    <xf numFmtId="0" fontId="25" fillId="0" borderId="6" xfId="1" applyNumberFormat="1" applyFont="1" applyFill="1" applyBorder="1" applyAlignment="1">
      <alignment horizontal="left" vertical="center" wrapText="1"/>
    </xf>
    <xf numFmtId="0" fontId="25" fillId="0" borderId="0" xfId="1" applyNumberFormat="1" applyFont="1" applyFill="1" applyBorder="1" applyAlignment="1">
      <alignment horizontal="left" vertical="center" wrapText="1"/>
    </xf>
    <xf numFmtId="0" fontId="25" fillId="0" borderId="11" xfId="1" applyNumberFormat="1" applyFont="1" applyFill="1" applyBorder="1" applyAlignment="1">
      <alignment horizontal="left" vertical="center" wrapText="1"/>
    </xf>
    <xf numFmtId="0" fontId="25" fillId="0" borderId="14" xfId="1" applyNumberFormat="1" applyFont="1" applyFill="1" applyBorder="1" applyAlignment="1">
      <alignment horizontal="left" vertical="center"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Ending Account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'Tab 7 - Financial Model'!$M$2:$AS$2</c:f>
              <c:numCache>
                <c:formatCode>General</c:formatCode>
                <c:ptCount val="33"/>
                <c:pt idx="0">
                  <c:v>3</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pt idx="18">
                  <c:v>21</c:v>
                </c:pt>
                <c:pt idx="19">
                  <c:v>22</c:v>
                </c:pt>
                <c:pt idx="20">
                  <c:v>23</c:v>
                </c:pt>
                <c:pt idx="21">
                  <c:v>24</c:v>
                </c:pt>
                <c:pt idx="22">
                  <c:v>25</c:v>
                </c:pt>
                <c:pt idx="23">
                  <c:v>26</c:v>
                </c:pt>
                <c:pt idx="24">
                  <c:v>27</c:v>
                </c:pt>
                <c:pt idx="25">
                  <c:v>28</c:v>
                </c:pt>
                <c:pt idx="26">
                  <c:v>29</c:v>
                </c:pt>
                <c:pt idx="27">
                  <c:v>30</c:v>
                </c:pt>
                <c:pt idx="28">
                  <c:v>31</c:v>
                </c:pt>
                <c:pt idx="29">
                  <c:v>32</c:v>
                </c:pt>
                <c:pt idx="30">
                  <c:v>33</c:v>
                </c:pt>
                <c:pt idx="31">
                  <c:v>34</c:v>
                </c:pt>
                <c:pt idx="32">
                  <c:v>35</c:v>
                </c:pt>
              </c:numCache>
            </c:numRef>
          </c:cat>
          <c:val>
            <c:numRef>
              <c:f>'Tab 7 - Financial Model'!$M$38:$AS$38</c:f>
              <c:numCache>
                <c:formatCode>_(* #,##0_);_(* \(#,##0\);_(* "-"??_);_(@_)</c:formatCode>
                <c:ptCount val="33"/>
                <c:pt idx="0">
                  <c:v>0</c:v>
                </c:pt>
                <c:pt idx="1">
                  <c:v>5869220.1313416203</c:v>
                </c:pt>
                <c:pt idx="2">
                  <c:v>12598583.020339312</c:v>
                </c:pt>
                <c:pt idx="3">
                  <c:v>19770570.056508895</c:v>
                </c:pt>
                <c:pt idx="4">
                  <c:v>8405847.3075089417</c:v>
                </c:pt>
                <c:pt idx="5">
                  <c:v>15922551.189770442</c:v>
                </c:pt>
                <c:pt idx="6">
                  <c:v>24009686.94064964</c:v>
                </c:pt>
                <c:pt idx="7">
                  <c:v>11442083.269349005</c:v>
                </c:pt>
                <c:pt idx="8">
                  <c:v>19857492.390917446</c:v>
                </c:pt>
                <c:pt idx="9">
                  <c:v>28906926.481485441</c:v>
                </c:pt>
                <c:pt idx="10">
                  <c:v>15002884.596538909</c:v>
                </c:pt>
                <c:pt idx="11">
                  <c:v>24416837.802903552</c:v>
                </c:pt>
                <c:pt idx="12">
                  <c:v>34534945.119149402</c:v>
                </c:pt>
                <c:pt idx="13">
                  <c:v>19144416.444607943</c:v>
                </c:pt>
                <c:pt idx="14">
                  <c:v>29666074.081935082</c:v>
                </c:pt>
                <c:pt idx="15">
                  <c:v>12803147.577183641</c:v>
                </c:pt>
                <c:pt idx="16">
                  <c:v>23723212.797369525</c:v>
                </c:pt>
                <c:pt idx="17">
                  <c:v>35462954.24952732</c:v>
                </c:pt>
                <c:pt idx="18">
                  <c:v>16768014.119940877</c:v>
                </c:pt>
                <c:pt idx="19">
                  <c:v>28945230.527874615</c:v>
                </c:pt>
                <c:pt idx="20">
                  <c:v>42030105.520461716</c:v>
                </c:pt>
                <c:pt idx="21">
                  <c:v>21289511.204435363</c:v>
                </c:pt>
                <c:pt idx="22">
                  <c:v>34852689.013576448</c:v>
                </c:pt>
                <c:pt idx="23">
                  <c:v>49419845.182317838</c:v>
                </c:pt>
                <c:pt idx="24">
                  <c:v>26391809.857557781</c:v>
                </c:pt>
                <c:pt idx="25">
                  <c:v>41479373.888146497</c:v>
                </c:pt>
                <c:pt idx="26">
                  <c:v>16203696.902911693</c:v>
                </c:pt>
                <c:pt idx="27">
                  <c:v>31792006.188295733</c:v>
                </c:pt>
                <c:pt idx="28">
                  <c:v>46484511.194187559</c:v>
                </c:pt>
                <c:pt idx="29">
                  <c:v>16136074.667057827</c:v>
                </c:pt>
                <c:pt idx="30">
                  <c:v>31001521.376281671</c:v>
                </c:pt>
                <c:pt idx="31">
                  <c:v>46944013.748405837</c:v>
                </c:pt>
                <c:pt idx="32">
                  <c:v>0</c:v>
                </c:pt>
              </c:numCache>
            </c:numRef>
          </c:val>
          <c:smooth val="0"/>
          <c:extLst>
            <c:ext xmlns:c16="http://schemas.microsoft.com/office/drawing/2014/chart" uri="{C3380CC4-5D6E-409C-BE32-E72D297353CC}">
              <c16:uniqueId val="{00000000-7C4B-4E76-AA49-84C66621B3CE}"/>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8</xdr:col>
      <xdr:colOff>238125</xdr:colOff>
      <xdr:row>17</xdr:row>
      <xdr:rowOff>59690</xdr:rowOff>
    </xdr:to>
    <xdr:pic>
      <xdr:nvPicPr>
        <xdr:cNvPr id="4" name="Picture 3">
          <a:extLst>
            <a:ext uri="{FF2B5EF4-FFF2-40B4-BE49-F238E27FC236}">
              <a16:creationId xmlns:a16="http://schemas.microsoft.com/office/drawing/2014/main" id="{E8F96B81-DF39-4374-BA21-8904F7DD62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025"/>
          <a:ext cx="6381750" cy="272669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xdr:row>
      <xdr:rowOff>0</xdr:rowOff>
    </xdr:from>
    <xdr:to>
      <xdr:col>26</xdr:col>
      <xdr:colOff>76200</xdr:colOff>
      <xdr:row>44</xdr:row>
      <xdr:rowOff>47625</xdr:rowOff>
    </xdr:to>
    <xdr:pic>
      <xdr:nvPicPr>
        <xdr:cNvPr id="4" name="Picture 3">
          <a:extLst>
            <a:ext uri="{FF2B5EF4-FFF2-40B4-BE49-F238E27FC236}">
              <a16:creationId xmlns:a16="http://schemas.microsoft.com/office/drawing/2014/main" id="{89D20398-BB72-4592-6962-C1650F89FA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53600" y="581025"/>
          <a:ext cx="6172200" cy="822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9526</xdr:colOff>
      <xdr:row>106</xdr:row>
      <xdr:rowOff>152400</xdr:rowOff>
    </xdr:from>
    <xdr:ext cx="8803693" cy="937629"/>
    <xdr:sp macro="" textlink="">
      <xdr:nvSpPr>
        <xdr:cNvPr id="2" name="Rectangle 1">
          <a:extLst>
            <a:ext uri="{FF2B5EF4-FFF2-40B4-BE49-F238E27FC236}">
              <a16:creationId xmlns:a16="http://schemas.microsoft.com/office/drawing/2014/main" id="{15DD60D2-4D04-4C55-A3BF-33E42D4A1BCF}"/>
            </a:ext>
          </a:extLst>
        </xdr:cNvPr>
        <xdr:cNvSpPr/>
      </xdr:nvSpPr>
      <xdr:spPr>
        <a:xfrm rot="20714231">
          <a:off x="1847851" y="20745450"/>
          <a:ext cx="8803693" cy="937629"/>
        </a:xfrm>
        <a:prstGeom prst="rect">
          <a:avLst/>
        </a:prstGeom>
        <a:noFill/>
      </xdr:spPr>
      <xdr:txBody>
        <a:bodyPr wrap="none" lIns="91440" tIns="45720" rIns="91440" bIns="45720">
          <a:spAutoFit/>
        </a:bodyPr>
        <a:lstStyle/>
        <a:p>
          <a:pPr algn="ctr"/>
          <a:r>
            <a:rPr lang="en-US" sz="5400" b="1" cap="none" spc="50">
              <a:ln w="0"/>
              <a:solidFill>
                <a:schemeClr val="bg2">
                  <a:alpha val="40000"/>
                </a:schemeClr>
              </a:solidFill>
              <a:effectLst>
                <a:innerShdw blurRad="63500" dist="50800" dir="13500000">
                  <a:srgbClr val="000000">
                    <a:alpha val="50000"/>
                  </a:srgbClr>
                </a:innerShdw>
              </a:effectLst>
            </a:rPr>
            <a:t>Draft for Discussion Purposes</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274697</xdr:colOff>
      <xdr:row>48</xdr:row>
      <xdr:rowOff>130563</xdr:rowOff>
    </xdr:from>
    <xdr:to>
      <xdr:col>7</xdr:col>
      <xdr:colOff>1168161</xdr:colOff>
      <xdr:row>63</xdr:row>
      <xdr:rowOff>19139</xdr:rowOff>
    </xdr:to>
    <xdr:graphicFrame macro="">
      <xdr:nvGraphicFramePr>
        <xdr:cNvPr id="2" name="Chart 1">
          <a:extLst>
            <a:ext uri="{FF2B5EF4-FFF2-40B4-BE49-F238E27FC236}">
              <a16:creationId xmlns:a16="http://schemas.microsoft.com/office/drawing/2014/main" id="{084B929C-1E4A-C5E0-C954-39BBA28D5E84}"/>
            </a:ext>
            <a:ext uri="{147F2762-F138-4A5C-976F-8EAC2B608ADB}">
              <a16:predDERef xmlns:a16="http://schemas.microsoft.com/office/drawing/2014/main" pred="{8DACC097-E6E8-4CC5-B334-C0ABFB92E2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C15"/>
  <sheetViews>
    <sheetView tabSelected="1" workbookViewId="0">
      <selection activeCell="A8" sqref="A8"/>
    </sheetView>
  </sheetViews>
  <sheetFormatPr defaultColWidth="8.7109375" defaultRowHeight="14.25"/>
  <cols>
    <col min="1" max="1" width="19.85546875" style="85" customWidth="1"/>
    <col min="2" max="2" width="22.42578125" style="85" bestFit="1" customWidth="1"/>
    <col min="3" max="3" width="58.5703125" style="85" customWidth="1"/>
    <col min="4" max="16384" width="8.7109375" style="85"/>
  </cols>
  <sheetData>
    <row r="1" spans="1:3" ht="28.5" customHeight="1">
      <c r="A1" s="247" t="s">
        <v>0</v>
      </c>
      <c r="B1" s="163"/>
      <c r="C1" s="163"/>
    </row>
    <row r="2" spans="1:3" ht="48.95" customHeight="1">
      <c r="A2" s="248" t="s">
        <v>1</v>
      </c>
      <c r="B2" s="249"/>
      <c r="C2" s="249"/>
    </row>
    <row r="3" spans="1:3">
      <c r="A3" s="249"/>
      <c r="B3" s="249"/>
      <c r="C3" s="249"/>
    </row>
    <row r="4" spans="1:3">
      <c r="A4" s="241" t="s">
        <v>2</v>
      </c>
      <c r="B4" s="242">
        <v>45126</v>
      </c>
      <c r="C4" s="243"/>
    </row>
    <row r="5" spans="1:3">
      <c r="A5" s="163"/>
      <c r="B5" s="163"/>
      <c r="C5" s="163"/>
    </row>
    <row r="6" spans="1:3" ht="15.75">
      <c r="A6" s="162" t="s">
        <v>3</v>
      </c>
      <c r="B6" s="163"/>
      <c r="C6" s="163"/>
    </row>
    <row r="7" spans="1:3" ht="15">
      <c r="A7" s="244" t="s">
        <v>4</v>
      </c>
      <c r="B7" s="244" t="s">
        <v>5</v>
      </c>
      <c r="C7" s="244" t="s">
        <v>6</v>
      </c>
    </row>
    <row r="8" spans="1:3" ht="45.6" customHeight="1">
      <c r="A8" s="245" t="s">
        <v>7</v>
      </c>
      <c r="B8" s="245" t="s">
        <v>8</v>
      </c>
      <c r="C8" s="246" t="s">
        <v>9</v>
      </c>
    </row>
    <row r="9" spans="1:3" ht="45.6" customHeight="1">
      <c r="A9" s="245" t="s">
        <v>10</v>
      </c>
      <c r="B9" s="245" t="s">
        <v>11</v>
      </c>
      <c r="C9" s="246" t="s">
        <v>12</v>
      </c>
    </row>
    <row r="10" spans="1:3" ht="45.6" customHeight="1">
      <c r="A10" s="245" t="s">
        <v>13</v>
      </c>
      <c r="B10" s="245" t="s">
        <v>14</v>
      </c>
      <c r="C10" s="246" t="s">
        <v>15</v>
      </c>
    </row>
    <row r="11" spans="1:3" ht="57.75" customHeight="1">
      <c r="A11" s="245" t="s">
        <v>16</v>
      </c>
      <c r="B11" s="245" t="s">
        <v>17</v>
      </c>
      <c r="C11" s="246" t="s">
        <v>18</v>
      </c>
    </row>
    <row r="12" spans="1:3" ht="45.6" customHeight="1">
      <c r="A12" s="245" t="s">
        <v>19</v>
      </c>
      <c r="B12" s="246" t="s">
        <v>20</v>
      </c>
      <c r="C12" s="246" t="s">
        <v>21</v>
      </c>
    </row>
    <row r="13" spans="1:3" ht="45.6" customHeight="1">
      <c r="A13" s="245" t="s">
        <v>22</v>
      </c>
      <c r="B13" s="246" t="s">
        <v>23</v>
      </c>
      <c r="C13" s="246" t="s">
        <v>24</v>
      </c>
    </row>
    <row r="14" spans="1:3" ht="45.6" customHeight="1">
      <c r="A14" s="245" t="s">
        <v>25</v>
      </c>
      <c r="B14" s="246" t="s">
        <v>26</v>
      </c>
      <c r="C14" s="246" t="s">
        <v>27</v>
      </c>
    </row>
    <row r="15" spans="1:3" ht="45.6" customHeight="1">
      <c r="A15" s="245" t="s">
        <v>28</v>
      </c>
      <c r="B15" s="246" t="s">
        <v>29</v>
      </c>
      <c r="C15" s="246" t="s">
        <v>30</v>
      </c>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ADB5-69D0-4534-883E-582049D1492B}">
  <sheetPr codeName="Sheet7">
    <pageSetUpPr fitToPage="1"/>
  </sheetPr>
  <dimension ref="A1:B17"/>
  <sheetViews>
    <sheetView topLeftCell="A8" workbookViewId="0">
      <selection activeCell="B15" sqref="B15"/>
    </sheetView>
  </sheetViews>
  <sheetFormatPr defaultColWidth="9.140625" defaultRowHeight="15"/>
  <cols>
    <col min="1" max="1" width="28.42578125" style="26" customWidth="1"/>
    <col min="2" max="2" width="135" style="27" bestFit="1" customWidth="1"/>
    <col min="3" max="3" width="26" style="26" bestFit="1" customWidth="1"/>
    <col min="4" max="16384" width="9.140625" style="26"/>
  </cols>
  <sheetData>
    <row r="1" spans="1:2" ht="15.75">
      <c r="A1" s="83" t="s">
        <v>31</v>
      </c>
      <c r="B1" s="82"/>
    </row>
    <row r="2" spans="1:2" ht="15" customHeight="1">
      <c r="A2" s="254" t="s">
        <v>32</v>
      </c>
      <c r="B2" s="255" t="s">
        <v>33</v>
      </c>
    </row>
    <row r="3" spans="1:2" ht="73.5" customHeight="1">
      <c r="A3" s="250" t="s">
        <v>34</v>
      </c>
      <c r="B3" s="251"/>
    </row>
    <row r="6" spans="1:2">
      <c r="A6" s="252" t="s">
        <v>8</v>
      </c>
      <c r="B6" s="253"/>
    </row>
    <row r="7" spans="1:2" ht="28.5">
      <c r="A7" s="239" t="s">
        <v>35</v>
      </c>
      <c r="B7" s="82" t="s">
        <v>36</v>
      </c>
    </row>
    <row r="8" spans="1:2" ht="28.5">
      <c r="A8" s="82" t="s">
        <v>37</v>
      </c>
      <c r="B8" s="82" t="s">
        <v>38</v>
      </c>
    </row>
    <row r="9" spans="1:2">
      <c r="A9" s="82" t="s">
        <v>39</v>
      </c>
      <c r="B9" s="82" t="s">
        <v>40</v>
      </c>
    </row>
    <row r="10" spans="1:2" ht="42.75">
      <c r="A10" s="82" t="s">
        <v>41</v>
      </c>
      <c r="B10" s="82" t="s">
        <v>42</v>
      </c>
    </row>
    <row r="11" spans="1:2" ht="57">
      <c r="A11" s="82" t="s">
        <v>43</v>
      </c>
      <c r="B11" s="82" t="s">
        <v>44</v>
      </c>
    </row>
    <row r="12" spans="1:2">
      <c r="A12" s="117" t="s">
        <v>45</v>
      </c>
      <c r="B12" s="82" t="s">
        <v>46</v>
      </c>
    </row>
    <row r="13" spans="1:2" ht="28.5">
      <c r="A13" s="82" t="s">
        <v>47</v>
      </c>
      <c r="B13" s="82" t="s">
        <v>48</v>
      </c>
    </row>
    <row r="14" spans="1:2" ht="57">
      <c r="A14" s="82" t="s">
        <v>49</v>
      </c>
      <c r="B14" s="82" t="s">
        <v>50</v>
      </c>
    </row>
    <row r="15" spans="1:2" ht="42.75">
      <c r="A15" s="82" t="s">
        <v>51</v>
      </c>
      <c r="B15" s="240" t="s">
        <v>531</v>
      </c>
    </row>
    <row r="16" spans="1:2">
      <c r="A16" s="82"/>
      <c r="B16" s="82"/>
    </row>
    <row r="17" spans="1:1">
      <c r="A17" s="27"/>
    </row>
  </sheetData>
  <mergeCells count="3">
    <mergeCell ref="A3:B3"/>
    <mergeCell ref="A6:B6"/>
    <mergeCell ref="A2:B2"/>
  </mergeCells>
  <pageMargins left="0.7" right="0.7" top="0.75" bottom="0.75" header="0.3" footer="0.3"/>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L41"/>
  <sheetViews>
    <sheetView workbookViewId="0">
      <pane ySplit="2" topLeftCell="A3" activePane="bottomLeft" state="frozen"/>
      <selection pane="bottomLeft" activeCell="B4" sqref="B4:E18"/>
    </sheetView>
  </sheetViews>
  <sheetFormatPr defaultRowHeight="15"/>
  <cols>
    <col min="1" max="1" width="2.140625" customWidth="1"/>
    <col min="2" max="12" width="30.7109375" customWidth="1"/>
  </cols>
  <sheetData>
    <row r="1" spans="1:12" s="85" customFormat="1" ht="15.75">
      <c r="A1" s="84" t="s">
        <v>52</v>
      </c>
      <c r="B1" s="84"/>
    </row>
    <row r="2" spans="1:12">
      <c r="A2" s="86" t="s">
        <v>53</v>
      </c>
      <c r="B2" s="28"/>
      <c r="F2" s="87" t="s">
        <v>54</v>
      </c>
    </row>
    <row r="3" spans="1:12">
      <c r="A3" s="28"/>
      <c r="B3" s="28"/>
      <c r="C3" s="36"/>
      <c r="D3" s="36"/>
      <c r="E3" s="36"/>
      <c r="F3" s="36"/>
      <c r="G3" s="36"/>
      <c r="H3" s="36"/>
      <c r="I3" s="36"/>
      <c r="J3" s="36"/>
      <c r="K3" s="36"/>
      <c r="L3" s="36"/>
    </row>
    <row r="4" spans="1:12" ht="15" customHeight="1">
      <c r="A4" s="28"/>
      <c r="B4" s="249" t="s">
        <v>55</v>
      </c>
      <c r="C4" s="249"/>
      <c r="D4" s="249"/>
      <c r="E4" s="249"/>
      <c r="F4" s="36"/>
      <c r="G4" s="36"/>
      <c r="H4" s="36"/>
      <c r="I4" s="36"/>
      <c r="J4" s="36"/>
      <c r="K4" s="36"/>
      <c r="L4" s="36"/>
    </row>
    <row r="5" spans="1:12">
      <c r="A5" s="28"/>
      <c r="B5" s="249"/>
      <c r="C5" s="249"/>
      <c r="D5" s="249"/>
      <c r="E5" s="249"/>
      <c r="F5" s="36"/>
      <c r="G5" s="36"/>
      <c r="H5" s="36"/>
      <c r="I5" s="36"/>
      <c r="J5" s="36"/>
      <c r="K5" s="36"/>
      <c r="L5" s="36"/>
    </row>
    <row r="6" spans="1:12">
      <c r="A6" s="28"/>
      <c r="B6" s="249"/>
      <c r="C6" s="249"/>
      <c r="D6" s="249"/>
      <c r="E6" s="249"/>
      <c r="F6" s="36"/>
      <c r="G6" s="36"/>
      <c r="H6" s="36"/>
      <c r="I6" s="36"/>
      <c r="J6" s="36"/>
      <c r="K6" s="36"/>
      <c r="L6" s="36"/>
    </row>
    <row r="7" spans="1:12">
      <c r="A7" s="28"/>
      <c r="B7" s="249"/>
      <c r="C7" s="249"/>
      <c r="D7" s="249"/>
      <c r="E7" s="249"/>
      <c r="F7" s="36"/>
      <c r="G7" s="36"/>
      <c r="H7" s="36"/>
      <c r="I7" s="36"/>
      <c r="J7" s="36"/>
      <c r="K7" s="36"/>
      <c r="L7" s="36"/>
    </row>
    <row r="8" spans="1:12">
      <c r="A8" s="28"/>
      <c r="B8" s="249"/>
      <c r="C8" s="249"/>
      <c r="D8" s="249"/>
      <c r="E8" s="249"/>
      <c r="F8" s="36"/>
      <c r="G8" s="36"/>
      <c r="H8" s="36"/>
      <c r="I8" s="36"/>
      <c r="J8" s="36"/>
      <c r="K8" s="36"/>
      <c r="L8" s="36"/>
    </row>
    <row r="9" spans="1:12">
      <c r="A9" s="28"/>
      <c r="B9" s="249"/>
      <c r="C9" s="249"/>
      <c r="D9" s="249"/>
      <c r="E9" s="249"/>
      <c r="F9" s="36"/>
      <c r="G9" s="36"/>
      <c r="H9" s="36"/>
      <c r="I9" s="36"/>
      <c r="J9" s="36"/>
      <c r="K9" s="36"/>
      <c r="L9" s="36"/>
    </row>
    <row r="10" spans="1:12">
      <c r="A10" s="28"/>
      <c r="B10" s="249"/>
      <c r="C10" s="249"/>
      <c r="D10" s="249"/>
      <c r="E10" s="249"/>
      <c r="F10" s="36"/>
      <c r="G10" s="36"/>
      <c r="H10" s="36"/>
      <c r="I10" s="36"/>
      <c r="J10" s="36"/>
      <c r="K10" s="36"/>
      <c r="L10" s="36"/>
    </row>
    <row r="11" spans="1:12">
      <c r="A11" s="28"/>
      <c r="B11" s="249"/>
      <c r="C11" s="249"/>
      <c r="D11" s="249"/>
      <c r="E11" s="249"/>
      <c r="F11" s="36"/>
      <c r="G11" s="36"/>
      <c r="H11" s="36"/>
      <c r="I11" s="36"/>
      <c r="J11" s="36"/>
      <c r="K11" s="36"/>
      <c r="L11" s="36"/>
    </row>
    <row r="12" spans="1:12">
      <c r="A12" s="28"/>
      <c r="B12" s="249"/>
      <c r="C12" s="249"/>
      <c r="D12" s="249"/>
      <c r="E12" s="249"/>
      <c r="F12" s="36"/>
      <c r="G12" s="36"/>
      <c r="H12" s="36"/>
      <c r="I12" s="36"/>
      <c r="J12" s="36"/>
      <c r="K12" s="36"/>
      <c r="L12" s="36"/>
    </row>
    <row r="13" spans="1:12">
      <c r="A13" s="28"/>
      <c r="B13" s="249"/>
      <c r="C13" s="249"/>
      <c r="D13" s="249"/>
      <c r="E13" s="249"/>
      <c r="F13" s="36"/>
      <c r="G13" s="36"/>
      <c r="H13" s="36"/>
      <c r="I13" s="36"/>
      <c r="J13" s="36"/>
      <c r="K13" s="36"/>
      <c r="L13" s="36"/>
    </row>
    <row r="14" spans="1:12">
      <c r="A14" s="28"/>
      <c r="B14" s="249"/>
      <c r="C14" s="249"/>
      <c r="D14" s="249"/>
      <c r="E14" s="249"/>
      <c r="F14" s="36"/>
      <c r="G14" s="36"/>
      <c r="H14" s="36"/>
      <c r="I14" s="36"/>
      <c r="J14" s="36"/>
      <c r="K14" s="36"/>
      <c r="L14" s="36"/>
    </row>
    <row r="15" spans="1:12">
      <c r="A15" s="28"/>
      <c r="B15" s="249"/>
      <c r="C15" s="249"/>
      <c r="D15" s="249"/>
      <c r="E15" s="249"/>
      <c r="F15" s="36"/>
      <c r="G15" s="36"/>
      <c r="H15" s="36"/>
      <c r="I15" s="36"/>
      <c r="J15" s="36"/>
      <c r="K15" s="36"/>
      <c r="L15" s="36"/>
    </row>
    <row r="16" spans="1:12">
      <c r="A16" s="28"/>
      <c r="B16" s="249"/>
      <c r="C16" s="249"/>
      <c r="D16" s="249"/>
      <c r="E16" s="249"/>
      <c r="F16" s="36"/>
      <c r="G16" s="36"/>
      <c r="H16" s="36"/>
      <c r="I16" s="36"/>
      <c r="J16" s="36"/>
      <c r="K16" s="36"/>
      <c r="L16" s="36"/>
    </row>
    <row r="17" spans="1:12">
      <c r="A17" s="28"/>
      <c r="B17" s="249"/>
      <c r="C17" s="249"/>
      <c r="D17" s="249"/>
      <c r="E17" s="249"/>
      <c r="F17" s="36"/>
      <c r="G17" s="36"/>
      <c r="H17" s="36"/>
      <c r="I17" s="36"/>
      <c r="J17" s="36"/>
      <c r="K17" s="36"/>
      <c r="L17" s="36"/>
    </row>
    <row r="18" spans="1:12" ht="15" customHeight="1">
      <c r="A18" s="28"/>
      <c r="B18" s="249"/>
      <c r="C18" s="249"/>
      <c r="D18" s="249"/>
      <c r="E18" s="249"/>
      <c r="F18" s="36"/>
      <c r="G18" s="36"/>
      <c r="H18" s="36"/>
      <c r="I18" s="36"/>
      <c r="J18" s="36"/>
      <c r="K18" s="36"/>
      <c r="L18" s="36"/>
    </row>
    <row r="19" spans="1:12">
      <c r="A19" s="28"/>
      <c r="B19" s="28"/>
      <c r="C19" s="36"/>
      <c r="D19" s="36"/>
      <c r="E19" s="36"/>
      <c r="F19" s="36"/>
      <c r="G19" s="36"/>
      <c r="H19" s="36"/>
      <c r="I19" s="36"/>
      <c r="J19" s="36"/>
      <c r="K19" s="36"/>
      <c r="L19" s="36"/>
    </row>
    <row r="20" spans="1:12">
      <c r="A20" s="28"/>
      <c r="B20" s="28"/>
      <c r="C20" s="36"/>
      <c r="D20" s="36"/>
      <c r="E20" s="36"/>
      <c r="F20" s="36"/>
      <c r="G20" s="36"/>
      <c r="H20" s="36"/>
      <c r="I20" s="36"/>
      <c r="J20" s="36"/>
      <c r="K20" s="36"/>
      <c r="L20" s="36"/>
    </row>
    <row r="21" spans="1:12" s="2" customFormat="1" ht="30" customHeight="1">
      <c r="A21" s="88"/>
      <c r="B21" s="89"/>
      <c r="C21" s="89"/>
      <c r="D21" s="89"/>
      <c r="E21" s="89"/>
      <c r="F21" s="90" t="s">
        <v>56</v>
      </c>
      <c r="G21" s="256" t="s">
        <v>57</v>
      </c>
      <c r="H21" s="258"/>
      <c r="I21" s="90" t="s">
        <v>58</v>
      </c>
      <c r="J21" s="256" t="s">
        <v>59</v>
      </c>
      <c r="K21" s="257"/>
      <c r="L21" s="258"/>
    </row>
    <row r="22" spans="1:12">
      <c r="A22" s="91"/>
      <c r="B22" s="92" t="s">
        <v>60</v>
      </c>
      <c r="C22" s="93" t="s">
        <v>61</v>
      </c>
      <c r="D22" s="92" t="s">
        <v>62</v>
      </c>
      <c r="E22" s="93" t="s">
        <v>63</v>
      </c>
      <c r="F22" s="92" t="s">
        <v>64</v>
      </c>
      <c r="G22" s="94" t="s">
        <v>65</v>
      </c>
      <c r="H22" s="92" t="s">
        <v>66</v>
      </c>
      <c r="I22" s="94" t="s">
        <v>67</v>
      </c>
      <c r="J22" s="92" t="s">
        <v>68</v>
      </c>
      <c r="K22" s="94" t="s">
        <v>69</v>
      </c>
      <c r="L22" s="92" t="s">
        <v>70</v>
      </c>
    </row>
    <row r="23" spans="1:12">
      <c r="A23" s="95"/>
      <c r="B23" s="92" t="s">
        <v>71</v>
      </c>
      <c r="C23" s="93" t="s">
        <v>72</v>
      </c>
      <c r="D23" s="92" t="s">
        <v>45</v>
      </c>
      <c r="E23" s="93" t="s">
        <v>73</v>
      </c>
      <c r="F23" s="92" t="s">
        <v>74</v>
      </c>
      <c r="G23" s="94" t="s">
        <v>75</v>
      </c>
      <c r="H23" s="92" t="s">
        <v>76</v>
      </c>
      <c r="I23" s="94" t="s">
        <v>77</v>
      </c>
      <c r="J23" s="92" t="s">
        <v>78</v>
      </c>
      <c r="K23" s="94" t="s">
        <v>79</v>
      </c>
      <c r="L23" s="96" t="s">
        <v>80</v>
      </c>
    </row>
    <row r="24" spans="1:12" ht="125.1" customHeight="1">
      <c r="A24" s="95"/>
      <c r="B24" s="97" t="s">
        <v>81</v>
      </c>
      <c r="C24" s="98" t="s">
        <v>82</v>
      </c>
      <c r="D24" s="97" t="s">
        <v>83</v>
      </c>
      <c r="E24" s="98" t="s">
        <v>84</v>
      </c>
      <c r="F24" s="97" t="s">
        <v>85</v>
      </c>
      <c r="G24" s="98" t="s">
        <v>86</v>
      </c>
      <c r="H24" s="97" t="s">
        <v>87</v>
      </c>
      <c r="I24" s="98" t="s">
        <v>88</v>
      </c>
      <c r="J24" s="97" t="s">
        <v>89</v>
      </c>
      <c r="K24" s="98" t="s">
        <v>90</v>
      </c>
      <c r="L24" s="99" t="s">
        <v>91</v>
      </c>
    </row>
    <row r="25" spans="1:12">
      <c r="A25" s="91"/>
      <c r="B25" s="100" t="s">
        <v>92</v>
      </c>
      <c r="C25" s="101" t="s">
        <v>93</v>
      </c>
      <c r="D25" s="100" t="s">
        <v>94</v>
      </c>
      <c r="E25" s="101" t="s">
        <v>95</v>
      </c>
      <c r="F25" s="92" t="s">
        <v>96</v>
      </c>
      <c r="G25" s="101" t="s">
        <v>97</v>
      </c>
      <c r="H25" s="100" t="s">
        <v>98</v>
      </c>
      <c r="I25" s="94" t="s">
        <v>99</v>
      </c>
      <c r="J25" s="102" t="s">
        <v>100</v>
      </c>
      <c r="K25" s="94" t="s">
        <v>101</v>
      </c>
      <c r="L25" s="102" t="s">
        <v>102</v>
      </c>
    </row>
    <row r="26" spans="1:12" s="1" customFormat="1">
      <c r="A26" s="103"/>
      <c r="B26" s="104">
        <f>'Tab 7 - Financial Model'!E29</f>
        <v>9069</v>
      </c>
      <c r="C26" s="105">
        <f>'Tab 4 - Infrastructure'!G27</f>
        <v>164700000</v>
      </c>
      <c r="D26" s="106">
        <f>'Tab 6 - Benefit Calculation'!B15</f>
        <v>1</v>
      </c>
      <c r="E26" s="105">
        <f>'Tab 7 - Financial Model'!E17</f>
        <v>164700000</v>
      </c>
      <c r="F26" s="107" t="s">
        <v>103</v>
      </c>
      <c r="G26" s="105">
        <f>'Tab 7 - Financial Model'!I21</f>
        <v>366880663.5433746</v>
      </c>
      <c r="H26" s="107">
        <f>'Tab 7 - Financial Model'!I22</f>
        <v>142562482.79305607</v>
      </c>
      <c r="I26" s="105">
        <f>'Tab 7 - Financial Model'!C3</f>
        <v>18595.369237118248</v>
      </c>
      <c r="J26" s="107">
        <f>'Tab 7 - Financial Model'!I30</f>
        <v>333647775.58918965</v>
      </c>
      <c r="K26" s="105">
        <f>'Tab 7 - Financial Model'!I36</f>
        <v>33232887.954185002</v>
      </c>
      <c r="L26" s="107">
        <f>'Tab 7 - Financial Model'!AS38</f>
        <v>0</v>
      </c>
    </row>
    <row r="27" spans="1:12" s="81" customFormat="1">
      <c r="A27" s="108"/>
      <c r="B27" s="109" t="s">
        <v>104</v>
      </c>
      <c r="C27" s="110" t="s">
        <v>105</v>
      </c>
      <c r="D27" s="111"/>
      <c r="E27" s="110" t="s">
        <v>105</v>
      </c>
      <c r="F27" s="109"/>
      <c r="G27" s="110" t="s">
        <v>105</v>
      </c>
      <c r="H27" s="109" t="s">
        <v>105</v>
      </c>
      <c r="I27" s="110" t="s">
        <v>105</v>
      </c>
      <c r="J27" s="109" t="s">
        <v>105</v>
      </c>
      <c r="K27" s="110" t="s">
        <v>105</v>
      </c>
      <c r="L27" s="109" t="s">
        <v>105</v>
      </c>
    </row>
    <row r="28" spans="1:12">
      <c r="A28" s="95"/>
      <c r="B28" s="112"/>
      <c r="C28" s="113"/>
      <c r="D28" s="112"/>
      <c r="E28" s="113"/>
      <c r="F28" s="114"/>
      <c r="G28" s="113"/>
      <c r="H28" s="112"/>
      <c r="I28" s="95"/>
      <c r="J28" s="114"/>
      <c r="K28" s="95"/>
      <c r="L28" s="114"/>
    </row>
    <row r="29" spans="1:12">
      <c r="A29" s="95"/>
      <c r="B29" s="112"/>
      <c r="C29" s="113"/>
      <c r="D29" s="112"/>
      <c r="E29" s="113"/>
      <c r="F29" s="114"/>
      <c r="G29" s="113"/>
      <c r="H29" s="112"/>
      <c r="I29" s="95"/>
      <c r="J29" s="114"/>
      <c r="K29" s="95"/>
      <c r="L29" s="114"/>
    </row>
    <row r="30" spans="1:12">
      <c r="A30" s="95"/>
      <c r="B30" s="114"/>
      <c r="C30" s="95"/>
      <c r="D30" s="114"/>
      <c r="E30" s="95"/>
      <c r="F30" s="114"/>
      <c r="G30" s="95"/>
      <c r="H30" s="114"/>
      <c r="I30" s="95"/>
      <c r="J30" s="114"/>
      <c r="K30" s="95"/>
      <c r="L30" s="114"/>
    </row>
    <row r="31" spans="1:12">
      <c r="A31" s="95"/>
      <c r="B31" s="114"/>
      <c r="C31" s="95"/>
      <c r="D31" s="114"/>
      <c r="E31" s="95"/>
      <c r="F31" s="114"/>
      <c r="G31" s="95"/>
      <c r="H31" s="114"/>
      <c r="I31" s="95"/>
      <c r="J31" s="114"/>
      <c r="K31" s="95"/>
      <c r="L31" s="114"/>
    </row>
    <row r="32" spans="1:12">
      <c r="A32" s="115"/>
      <c r="B32" s="116"/>
      <c r="C32" s="115"/>
      <c r="D32" s="116"/>
      <c r="E32" s="115"/>
      <c r="F32" s="116"/>
      <c r="G32" s="115"/>
      <c r="H32" s="116"/>
      <c r="I32" s="115"/>
      <c r="J32" s="116"/>
      <c r="K32" s="115"/>
      <c r="L32" s="116"/>
    </row>
    <row r="34" s="2" customFormat="1"/>
    <row r="35" s="2" customFormat="1"/>
    <row r="36" s="2" customFormat="1"/>
    <row r="37" s="2" customFormat="1"/>
    <row r="38" s="2" customFormat="1"/>
    <row r="39" s="2" customFormat="1"/>
    <row r="40" s="2" customFormat="1"/>
    <row r="41" s="2" customFormat="1"/>
  </sheetData>
  <mergeCells count="3">
    <mergeCell ref="J21:L21"/>
    <mergeCell ref="G21:H21"/>
    <mergeCell ref="B4:E18"/>
  </mergeCells>
  <phoneticPr fontId="3" type="noConversion"/>
  <pageMargins left="0.7" right="0.7" top="0.75" bottom="0.75" header="0.3" footer="0.3"/>
  <pageSetup scale="3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B6F64-5722-4000-B4C1-4734A11F2C02}">
  <sheetPr codeName="Sheet6">
    <pageSetUpPr fitToPage="1"/>
  </sheetPr>
  <dimension ref="A1:Q24"/>
  <sheetViews>
    <sheetView zoomScaleNormal="100" workbookViewId="0">
      <pane ySplit="1" topLeftCell="A2" activePane="bottomLeft" state="frozen"/>
      <selection pane="bottomLeft" activeCell="A5" sqref="A5:N23"/>
    </sheetView>
  </sheetViews>
  <sheetFormatPr defaultRowHeight="15"/>
  <sheetData>
    <row r="1" spans="1:17" ht="15.75">
      <c r="A1" s="84" t="s">
        <v>106</v>
      </c>
      <c r="B1" s="29"/>
    </row>
    <row r="2" spans="1:17">
      <c r="A2" s="259" t="s">
        <v>107</v>
      </c>
      <c r="B2" s="259"/>
      <c r="C2" s="259"/>
      <c r="D2" s="259"/>
      <c r="E2" s="259"/>
      <c r="F2" s="259"/>
      <c r="G2" s="259"/>
      <c r="H2" s="259"/>
      <c r="I2" s="259"/>
      <c r="J2" s="259"/>
      <c r="K2" s="259"/>
      <c r="L2" s="259"/>
      <c r="M2" s="259"/>
      <c r="N2" s="259"/>
      <c r="Q2" s="87" t="s">
        <v>108</v>
      </c>
    </row>
    <row r="3" spans="1:17">
      <c r="A3" s="259"/>
      <c r="B3" s="259"/>
      <c r="C3" s="259"/>
      <c r="D3" s="259"/>
      <c r="E3" s="259"/>
      <c r="F3" s="259"/>
      <c r="G3" s="259"/>
      <c r="H3" s="259"/>
      <c r="I3" s="259"/>
      <c r="J3" s="259"/>
      <c r="K3" s="259"/>
      <c r="L3" s="259"/>
      <c r="M3" s="259"/>
      <c r="N3" s="259"/>
    </row>
    <row r="4" spans="1:17">
      <c r="A4" s="259"/>
      <c r="B4" s="259"/>
      <c r="C4" s="259"/>
      <c r="D4" s="259"/>
      <c r="E4" s="259"/>
      <c r="F4" s="259"/>
      <c r="G4" s="259"/>
      <c r="H4" s="259"/>
      <c r="I4" s="259"/>
      <c r="J4" s="259"/>
      <c r="K4" s="259"/>
      <c r="L4" s="259"/>
      <c r="M4" s="259"/>
      <c r="N4" s="259"/>
    </row>
    <row r="5" spans="1:17" ht="15" customHeight="1">
      <c r="A5" s="260" t="s">
        <v>109</v>
      </c>
      <c r="B5" s="259"/>
      <c r="C5" s="259"/>
      <c r="D5" s="259"/>
      <c r="E5" s="259"/>
      <c r="F5" s="259"/>
      <c r="G5" s="259"/>
      <c r="H5" s="259"/>
      <c r="I5" s="259"/>
      <c r="J5" s="259"/>
      <c r="K5" s="259"/>
      <c r="L5" s="259"/>
      <c r="M5" s="259"/>
      <c r="N5" s="259"/>
    </row>
    <row r="6" spans="1:17">
      <c r="A6" s="259"/>
      <c r="B6" s="259"/>
      <c r="C6" s="259"/>
      <c r="D6" s="259"/>
      <c r="E6" s="259"/>
      <c r="F6" s="259"/>
      <c r="G6" s="259"/>
      <c r="H6" s="259"/>
      <c r="I6" s="259"/>
      <c r="J6" s="259"/>
      <c r="K6" s="259"/>
      <c r="L6" s="259"/>
      <c r="M6" s="259"/>
      <c r="N6" s="259"/>
    </row>
    <row r="7" spans="1:17">
      <c r="A7" s="259"/>
      <c r="B7" s="259"/>
      <c r="C7" s="259"/>
      <c r="D7" s="259"/>
      <c r="E7" s="259"/>
      <c r="F7" s="259"/>
      <c r="G7" s="259"/>
      <c r="H7" s="259"/>
      <c r="I7" s="259"/>
      <c r="J7" s="259"/>
      <c r="K7" s="259"/>
      <c r="L7" s="259"/>
      <c r="M7" s="259"/>
      <c r="N7" s="259"/>
    </row>
    <row r="8" spans="1:17">
      <c r="A8" s="259"/>
      <c r="B8" s="259"/>
      <c r="C8" s="259"/>
      <c r="D8" s="259"/>
      <c r="E8" s="259"/>
      <c r="F8" s="259"/>
      <c r="G8" s="259"/>
      <c r="H8" s="259"/>
      <c r="I8" s="259"/>
      <c r="J8" s="259"/>
      <c r="K8" s="259"/>
      <c r="L8" s="259"/>
      <c r="M8" s="259"/>
      <c r="N8" s="259"/>
    </row>
    <row r="9" spans="1:17">
      <c r="A9" s="259"/>
      <c r="B9" s="259"/>
      <c r="C9" s="259"/>
      <c r="D9" s="259"/>
      <c r="E9" s="259"/>
      <c r="F9" s="259"/>
      <c r="G9" s="259"/>
      <c r="H9" s="259"/>
      <c r="I9" s="259"/>
      <c r="J9" s="259"/>
      <c r="K9" s="259"/>
      <c r="L9" s="259"/>
      <c r="M9" s="259"/>
      <c r="N9" s="259"/>
    </row>
    <row r="10" spans="1:17">
      <c r="A10" s="259"/>
      <c r="B10" s="259"/>
      <c r="C10" s="259"/>
      <c r="D10" s="259"/>
      <c r="E10" s="259"/>
      <c r="F10" s="259"/>
      <c r="G10" s="259"/>
      <c r="H10" s="259"/>
      <c r="I10" s="259"/>
      <c r="J10" s="259"/>
      <c r="K10" s="259"/>
      <c r="L10" s="259"/>
      <c r="M10" s="259"/>
      <c r="N10" s="259"/>
    </row>
    <row r="11" spans="1:17">
      <c r="A11" s="259"/>
      <c r="B11" s="259"/>
      <c r="C11" s="259"/>
      <c r="D11" s="259"/>
      <c r="E11" s="259"/>
      <c r="F11" s="259"/>
      <c r="G11" s="259"/>
      <c r="H11" s="259"/>
      <c r="I11" s="259"/>
      <c r="J11" s="259"/>
      <c r="K11" s="259"/>
      <c r="L11" s="259"/>
      <c r="M11" s="259"/>
      <c r="N11" s="259"/>
    </row>
    <row r="12" spans="1:17">
      <c r="A12" s="259"/>
      <c r="B12" s="259"/>
      <c r="C12" s="259"/>
      <c r="D12" s="259"/>
      <c r="E12" s="259"/>
      <c r="F12" s="259"/>
      <c r="G12" s="259"/>
      <c r="H12" s="259"/>
      <c r="I12" s="259"/>
      <c r="J12" s="259"/>
      <c r="K12" s="259"/>
      <c r="L12" s="259"/>
      <c r="M12" s="259"/>
      <c r="N12" s="259"/>
    </row>
    <row r="13" spans="1:17">
      <c r="A13" s="259"/>
      <c r="B13" s="259"/>
      <c r="C13" s="259"/>
      <c r="D13" s="259"/>
      <c r="E13" s="259"/>
      <c r="F13" s="259"/>
      <c r="G13" s="259"/>
      <c r="H13" s="259"/>
      <c r="I13" s="259"/>
      <c r="J13" s="259"/>
      <c r="K13" s="259"/>
      <c r="L13" s="259"/>
      <c r="M13" s="259"/>
      <c r="N13" s="259"/>
    </row>
    <row r="14" spans="1:17">
      <c r="A14" s="259"/>
      <c r="B14" s="259"/>
      <c r="C14" s="259"/>
      <c r="D14" s="259"/>
      <c r="E14" s="259"/>
      <c r="F14" s="259"/>
      <c r="G14" s="259"/>
      <c r="H14" s="259"/>
      <c r="I14" s="259"/>
      <c r="J14" s="259"/>
      <c r="K14" s="259"/>
      <c r="L14" s="259"/>
      <c r="M14" s="259"/>
      <c r="N14" s="259"/>
    </row>
    <row r="15" spans="1:17">
      <c r="A15" s="259"/>
      <c r="B15" s="259"/>
      <c r="C15" s="259"/>
      <c r="D15" s="259"/>
      <c r="E15" s="259"/>
      <c r="F15" s="259"/>
      <c r="G15" s="259"/>
      <c r="H15" s="259"/>
      <c r="I15" s="259"/>
      <c r="J15" s="259"/>
      <c r="K15" s="259"/>
      <c r="L15" s="259"/>
      <c r="M15" s="259"/>
      <c r="N15" s="259"/>
    </row>
    <row r="16" spans="1:17">
      <c r="A16" s="259"/>
      <c r="B16" s="259"/>
      <c r="C16" s="259"/>
      <c r="D16" s="259"/>
      <c r="E16" s="259"/>
      <c r="F16" s="259"/>
      <c r="G16" s="259"/>
      <c r="H16" s="259"/>
      <c r="I16" s="259"/>
      <c r="J16" s="259"/>
      <c r="K16" s="259"/>
      <c r="L16" s="259"/>
      <c r="M16" s="259"/>
      <c r="N16" s="259"/>
    </row>
    <row r="17" spans="1:14">
      <c r="A17" s="259"/>
      <c r="B17" s="259"/>
      <c r="C17" s="259"/>
      <c r="D17" s="259"/>
      <c r="E17" s="259"/>
      <c r="F17" s="259"/>
      <c r="G17" s="259"/>
      <c r="H17" s="259"/>
      <c r="I17" s="259"/>
      <c r="J17" s="259"/>
      <c r="K17" s="259"/>
      <c r="L17" s="259"/>
      <c r="M17" s="259"/>
      <c r="N17" s="259"/>
    </row>
    <row r="18" spans="1:14" ht="44.25" customHeight="1">
      <c r="A18" s="259"/>
      <c r="B18" s="259"/>
      <c r="C18" s="259"/>
      <c r="D18" s="259"/>
      <c r="E18" s="259"/>
      <c r="F18" s="259"/>
      <c r="G18" s="259"/>
      <c r="H18" s="259"/>
      <c r="I18" s="259"/>
      <c r="J18" s="259"/>
      <c r="K18" s="259"/>
      <c r="L18" s="259"/>
      <c r="M18" s="259"/>
      <c r="N18" s="259"/>
    </row>
    <row r="19" spans="1:14">
      <c r="A19" s="259"/>
      <c r="B19" s="259"/>
      <c r="C19" s="259"/>
      <c r="D19" s="259"/>
      <c r="E19" s="259"/>
      <c r="F19" s="259"/>
      <c r="G19" s="259"/>
      <c r="H19" s="259"/>
      <c r="I19" s="259"/>
      <c r="J19" s="259"/>
      <c r="K19" s="259"/>
      <c r="L19" s="259"/>
      <c r="M19" s="259"/>
      <c r="N19" s="259"/>
    </row>
    <row r="20" spans="1:14">
      <c r="A20" s="259"/>
      <c r="B20" s="259"/>
      <c r="C20" s="259"/>
      <c r="D20" s="259"/>
      <c r="E20" s="259"/>
      <c r="F20" s="259"/>
      <c r="G20" s="259"/>
      <c r="H20" s="259"/>
      <c r="I20" s="259"/>
      <c r="J20" s="259"/>
      <c r="K20" s="259"/>
      <c r="L20" s="259"/>
      <c r="M20" s="259"/>
      <c r="N20" s="259"/>
    </row>
    <row r="21" spans="1:14">
      <c r="A21" s="259"/>
      <c r="B21" s="259"/>
      <c r="C21" s="259"/>
      <c r="D21" s="259"/>
      <c r="E21" s="259"/>
      <c r="F21" s="259"/>
      <c r="G21" s="259"/>
      <c r="H21" s="259"/>
      <c r="I21" s="259"/>
      <c r="J21" s="259"/>
      <c r="K21" s="259"/>
      <c r="L21" s="259"/>
      <c r="M21" s="259"/>
      <c r="N21" s="259"/>
    </row>
    <row r="22" spans="1:14">
      <c r="A22" s="259"/>
      <c r="B22" s="259"/>
      <c r="C22" s="259"/>
      <c r="D22" s="259"/>
      <c r="E22" s="259"/>
      <c r="F22" s="259"/>
      <c r="G22" s="259"/>
      <c r="H22" s="259"/>
      <c r="I22" s="259"/>
      <c r="J22" s="259"/>
      <c r="K22" s="259"/>
      <c r="L22" s="259"/>
      <c r="M22" s="259"/>
      <c r="N22" s="259"/>
    </row>
    <row r="23" spans="1:14">
      <c r="A23" s="259"/>
      <c r="B23" s="259"/>
      <c r="C23" s="259"/>
      <c r="D23" s="259"/>
      <c r="E23" s="259"/>
      <c r="F23" s="259"/>
      <c r="G23" s="259"/>
      <c r="H23" s="259"/>
      <c r="I23" s="259"/>
      <c r="J23" s="259"/>
      <c r="K23" s="259"/>
      <c r="L23" s="259"/>
      <c r="M23" s="259"/>
      <c r="N23" s="259"/>
    </row>
    <row r="24" spans="1:14" ht="15" customHeight="1"/>
  </sheetData>
  <mergeCells count="2">
    <mergeCell ref="A2:N4"/>
    <mergeCell ref="A5:N23"/>
  </mergeCells>
  <pageMargins left="0.7" right="0.7" top="0.75" bottom="0.75" header="0.3" footer="0.3"/>
  <pageSetup scale="47"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02BDC-272E-4809-82BA-41490BD79A6B}">
  <sheetPr codeName="Sheet5">
    <pageSetUpPr fitToPage="1"/>
  </sheetPr>
  <dimension ref="A1:K29"/>
  <sheetViews>
    <sheetView zoomScale="130" zoomScaleNormal="130" workbookViewId="0">
      <pane ySplit="1" topLeftCell="A15" activePane="bottomLeft" state="frozen"/>
      <selection pane="bottomLeft" activeCell="B21" sqref="B21"/>
    </sheetView>
  </sheetViews>
  <sheetFormatPr defaultRowHeight="15"/>
  <cols>
    <col min="1" max="1" width="14.7109375" customWidth="1"/>
    <col min="2" max="2" width="36.7109375" customWidth="1"/>
    <col min="3" max="4" width="22.7109375" customWidth="1"/>
    <col min="5" max="5" width="20.7109375" customWidth="1"/>
    <col min="6" max="6" width="23.7109375" customWidth="1"/>
    <col min="7" max="9" width="15.7109375" customWidth="1"/>
    <col min="10" max="11" width="16.140625" style="54" customWidth="1"/>
  </cols>
  <sheetData>
    <row r="1" spans="1:11" ht="15.75">
      <c r="A1" s="84" t="s">
        <v>110</v>
      </c>
      <c r="B1" s="29"/>
      <c r="J1"/>
      <c r="K1"/>
    </row>
    <row r="2" spans="1:11" ht="15" customHeight="1">
      <c r="A2" s="259" t="s">
        <v>111</v>
      </c>
      <c r="B2" s="259"/>
      <c r="C2" s="259"/>
      <c r="D2" s="259"/>
      <c r="E2" s="259"/>
      <c r="F2" s="259"/>
      <c r="G2" s="80"/>
      <c r="H2" s="80"/>
      <c r="I2" s="80"/>
      <c r="J2" s="80"/>
      <c r="K2" s="80"/>
    </row>
    <row r="3" spans="1:11">
      <c r="A3" s="259"/>
      <c r="B3" s="259"/>
      <c r="C3" s="259"/>
      <c r="D3" s="259"/>
      <c r="E3" s="259"/>
      <c r="F3" s="259"/>
      <c r="G3" s="80"/>
      <c r="H3" s="80"/>
      <c r="I3" s="80"/>
      <c r="J3" s="80"/>
      <c r="K3" s="80"/>
    </row>
    <row r="4" spans="1:11">
      <c r="A4" s="117" t="s">
        <v>2</v>
      </c>
      <c r="B4" s="118">
        <v>45124</v>
      </c>
      <c r="C4" s="119"/>
      <c r="D4" s="119"/>
      <c r="E4" s="85"/>
      <c r="F4" s="85"/>
      <c r="G4" s="85"/>
      <c r="H4" s="85"/>
      <c r="I4" s="85"/>
      <c r="J4"/>
    </row>
    <row r="5" spans="1:11">
      <c r="A5" s="85"/>
      <c r="B5" s="85"/>
      <c r="C5" s="85"/>
      <c r="D5" s="85"/>
      <c r="E5" s="85"/>
      <c r="F5" s="85"/>
      <c r="G5" s="85"/>
      <c r="H5" s="85"/>
      <c r="I5" s="85"/>
      <c r="J5"/>
    </row>
    <row r="6" spans="1:11" ht="15" customHeight="1">
      <c r="A6" s="259" t="s">
        <v>112</v>
      </c>
      <c r="B6" s="259"/>
      <c r="C6" s="259"/>
      <c r="D6" s="259"/>
      <c r="E6" s="259"/>
      <c r="F6" s="259"/>
      <c r="G6" s="85"/>
      <c r="H6" s="85"/>
      <c r="I6" s="85"/>
      <c r="J6"/>
    </row>
    <row r="7" spans="1:11">
      <c r="A7" s="259"/>
      <c r="B7" s="259"/>
      <c r="C7" s="259"/>
      <c r="D7" s="259"/>
      <c r="E7" s="259"/>
      <c r="F7" s="259"/>
      <c r="G7" s="85"/>
      <c r="H7" s="85"/>
      <c r="I7" s="85"/>
      <c r="J7"/>
    </row>
    <row r="8" spans="1:11">
      <c r="A8" s="259"/>
      <c r="B8" s="259"/>
      <c r="C8" s="259"/>
      <c r="D8" s="259"/>
      <c r="E8" s="259"/>
      <c r="F8" s="259"/>
      <c r="G8" s="85"/>
      <c r="H8" s="85"/>
      <c r="I8" s="85"/>
    </row>
    <row r="9" spans="1:11">
      <c r="A9" s="259"/>
      <c r="B9" s="259"/>
      <c r="C9" s="259"/>
      <c r="D9" s="259"/>
      <c r="E9" s="259"/>
      <c r="F9" s="259"/>
      <c r="G9" s="85"/>
      <c r="H9" s="85"/>
      <c r="I9" s="85"/>
    </row>
    <row r="10" spans="1:11">
      <c r="A10" s="259"/>
      <c r="B10" s="259"/>
      <c r="C10" s="259"/>
      <c r="D10" s="259"/>
      <c r="E10" s="259"/>
      <c r="F10" s="259"/>
      <c r="G10" s="85"/>
      <c r="H10" s="85"/>
      <c r="I10" s="85"/>
    </row>
    <row r="11" spans="1:11">
      <c r="A11" s="259"/>
      <c r="B11" s="259"/>
      <c r="C11" s="259"/>
      <c r="D11" s="259"/>
      <c r="E11" s="259"/>
      <c r="F11" s="259"/>
      <c r="G11" s="85"/>
      <c r="H11" s="85"/>
      <c r="I11" s="85"/>
    </row>
    <row r="12" spans="1:11" ht="18.75" customHeight="1">
      <c r="A12" s="259"/>
      <c r="B12" s="259"/>
      <c r="C12" s="259"/>
      <c r="D12" s="259"/>
      <c r="E12" s="259"/>
      <c r="F12" s="259"/>
      <c r="G12" s="85"/>
      <c r="H12" s="85"/>
      <c r="I12" s="85"/>
    </row>
    <row r="13" spans="1:11">
      <c r="A13" s="120"/>
      <c r="B13" s="120"/>
      <c r="C13" s="120"/>
      <c r="D13" s="120"/>
      <c r="E13" s="120"/>
      <c r="F13" s="120"/>
      <c r="G13" s="85"/>
      <c r="H13" s="85"/>
      <c r="I13" s="85"/>
    </row>
    <row r="14" spans="1:11">
      <c r="A14" s="85"/>
      <c r="B14" s="87" t="s">
        <v>113</v>
      </c>
      <c r="C14" s="85"/>
      <c r="D14" s="85"/>
      <c r="E14" s="85"/>
      <c r="F14" s="85"/>
      <c r="G14" s="85"/>
      <c r="H14" s="85"/>
      <c r="I14" s="85"/>
    </row>
    <row r="15" spans="1:11">
      <c r="A15" s="85"/>
      <c r="B15" s="85"/>
      <c r="C15" s="85"/>
      <c r="D15" s="261" t="s">
        <v>114</v>
      </c>
      <c r="E15" s="262"/>
      <c r="F15" s="263"/>
      <c r="G15" s="85"/>
      <c r="H15" s="85"/>
      <c r="I15" s="85"/>
    </row>
    <row r="16" spans="1:11">
      <c r="A16" s="85"/>
      <c r="B16" s="121"/>
      <c r="C16" s="122" t="s">
        <v>115</v>
      </c>
      <c r="D16" s="123">
        <v>2016</v>
      </c>
      <c r="E16" s="122">
        <v>2019</v>
      </c>
      <c r="F16" s="124">
        <v>2022</v>
      </c>
      <c r="G16" s="85"/>
      <c r="H16" s="85"/>
      <c r="I16" s="85"/>
    </row>
    <row r="17" spans="1:11">
      <c r="A17" s="85"/>
      <c r="B17" s="85" t="s">
        <v>116</v>
      </c>
      <c r="C17" s="125">
        <f>AVERAGE(D17:F17)</f>
        <v>739.33333333333337</v>
      </c>
      <c r="D17" s="126">
        <v>732</v>
      </c>
      <c r="E17" s="125">
        <v>744</v>
      </c>
      <c r="F17" s="127">
        <v>742</v>
      </c>
      <c r="G17" s="85"/>
      <c r="H17" s="85"/>
      <c r="I17" s="85"/>
    </row>
    <row r="18" spans="1:11">
      <c r="A18" s="85"/>
      <c r="B18" s="85" t="s">
        <v>117</v>
      </c>
      <c r="C18" s="125">
        <f>AVERAGE(D18:F18)</f>
        <v>1303238.3333333333</v>
      </c>
      <c r="D18" s="126">
        <v>1235171</v>
      </c>
      <c r="E18" s="125">
        <v>1285344</v>
      </c>
      <c r="F18" s="127">
        <v>1389200</v>
      </c>
      <c r="G18" s="85"/>
      <c r="H18" s="85"/>
      <c r="I18" s="85"/>
    </row>
    <row r="19" spans="1:11">
      <c r="A19" s="85"/>
      <c r="B19" s="85" t="s">
        <v>118</v>
      </c>
      <c r="C19" s="125">
        <f>C18/C17</f>
        <v>1762.7209197475202</v>
      </c>
      <c r="D19" s="128">
        <f t="shared" ref="D19:F19" si="0">D18/D17</f>
        <v>1687.3920765027322</v>
      </c>
      <c r="E19" s="129">
        <f t="shared" si="0"/>
        <v>1727.6129032258063</v>
      </c>
      <c r="F19" s="130">
        <f t="shared" si="0"/>
        <v>1872.2371967654988</v>
      </c>
      <c r="G19" s="85"/>
      <c r="H19" s="85"/>
      <c r="I19" s="85"/>
    </row>
    <row r="20" spans="1:11">
      <c r="A20" s="85"/>
      <c r="B20" s="85" t="s">
        <v>119</v>
      </c>
      <c r="C20" s="125">
        <f>'Tab 5 - Forecast Data'!X6</f>
        <v>396219.57424423745</v>
      </c>
      <c r="D20" s="131"/>
      <c r="E20" s="131"/>
      <c r="F20" s="131"/>
      <c r="G20" s="85"/>
      <c r="H20" s="85"/>
      <c r="I20" s="85"/>
    </row>
    <row r="21" spans="1:11">
      <c r="A21" s="85"/>
      <c r="B21" s="85" t="s">
        <v>120</v>
      </c>
      <c r="C21" s="132">
        <f>ROUND(C20/C19,0)</f>
        <v>225</v>
      </c>
      <c r="D21" s="125"/>
      <c r="E21" s="125"/>
      <c r="F21" s="125"/>
      <c r="G21" s="85"/>
      <c r="H21" s="85"/>
      <c r="I21" s="85"/>
    </row>
    <row r="22" spans="1:11" ht="15" customHeight="1">
      <c r="A22" s="117"/>
      <c r="B22" s="117"/>
      <c r="C22" s="133"/>
      <c r="D22" s="133"/>
      <c r="E22" s="133"/>
      <c r="F22" s="133"/>
      <c r="G22" s="133"/>
      <c r="H22" s="133"/>
      <c r="I22" s="133"/>
      <c r="J22"/>
      <c r="K22"/>
    </row>
    <row r="23" spans="1:11">
      <c r="A23" s="85"/>
      <c r="B23" s="85"/>
      <c r="C23" s="85"/>
      <c r="D23" s="85"/>
      <c r="E23" s="146" t="s">
        <v>121</v>
      </c>
      <c r="F23" s="146" t="s">
        <v>122</v>
      </c>
      <c r="G23" s="146" t="s">
        <v>122</v>
      </c>
      <c r="H23" s="146" t="s">
        <v>121</v>
      </c>
      <c r="I23" s="146" t="s">
        <v>122</v>
      </c>
      <c r="J23"/>
      <c r="K23"/>
    </row>
    <row r="24" spans="1:11">
      <c r="A24" s="134" t="s">
        <v>123</v>
      </c>
      <c r="B24" s="134" t="s">
        <v>124</v>
      </c>
      <c r="C24" s="134" t="s">
        <v>125</v>
      </c>
      <c r="D24" s="134" t="s">
        <v>126</v>
      </c>
      <c r="E24" s="134" t="s">
        <v>127</v>
      </c>
      <c r="F24" s="134" t="s">
        <v>128</v>
      </c>
      <c r="G24" s="134" t="s">
        <v>129</v>
      </c>
      <c r="H24" s="135" t="s">
        <v>130</v>
      </c>
      <c r="I24" s="135" t="s">
        <v>131</v>
      </c>
      <c r="J24"/>
      <c r="K24"/>
    </row>
    <row r="25" spans="1:11">
      <c r="A25" s="136" t="s">
        <v>132</v>
      </c>
      <c r="B25" s="136" t="s">
        <v>133</v>
      </c>
      <c r="C25" s="137">
        <v>732000</v>
      </c>
      <c r="D25" s="137">
        <f>C19</f>
        <v>1762.7209197475202</v>
      </c>
      <c r="E25" s="137">
        <f>'Tab 5 - Forecast Data'!X6</f>
        <v>396219.57424423745</v>
      </c>
      <c r="F25" s="137">
        <f>ROUND(E25/D25,0)</f>
        <v>225</v>
      </c>
      <c r="G25" s="137">
        <f>F25*C25</f>
        <v>164700000</v>
      </c>
      <c r="H25" s="138">
        <f>'Tab 6 - Benefit Calculation'!B15</f>
        <v>1</v>
      </c>
      <c r="I25" s="137">
        <f t="shared" ref="I25" si="1">H25*G25</f>
        <v>164700000</v>
      </c>
      <c r="J25"/>
      <c r="K25"/>
    </row>
    <row r="26" spans="1:11">
      <c r="A26" s="139"/>
      <c r="B26" s="140"/>
      <c r="C26" s="139"/>
      <c r="D26" s="139"/>
      <c r="E26" s="139"/>
      <c r="F26" s="139"/>
      <c r="G26" s="141"/>
      <c r="H26" s="142"/>
      <c r="I26" s="141"/>
      <c r="J26"/>
      <c r="K26"/>
    </row>
    <row r="27" spans="1:11">
      <c r="A27" s="143"/>
      <c r="B27" s="143"/>
      <c r="C27" s="134" t="s">
        <v>134</v>
      </c>
      <c r="D27" s="134"/>
      <c r="E27" s="134"/>
      <c r="F27" s="134"/>
      <c r="G27" s="144">
        <f>SUM(G24:G25)</f>
        <v>164700000</v>
      </c>
      <c r="H27" s="145"/>
      <c r="I27" s="144">
        <f>SUM(I24:I25)</f>
        <v>164700000</v>
      </c>
      <c r="J27"/>
      <c r="K27"/>
    </row>
    <row r="28" spans="1:11">
      <c r="H28" s="54"/>
      <c r="I28" s="54"/>
      <c r="J28"/>
      <c r="K28"/>
    </row>
    <row r="29" spans="1:11">
      <c r="H29" s="54"/>
      <c r="I29" s="54"/>
      <c r="J29"/>
      <c r="K29"/>
    </row>
  </sheetData>
  <autoFilter ref="A24:K27" xr:uid="{FDF02BDC-272E-4809-82BA-41490BD79A6B}"/>
  <sortState xmlns:xlrd2="http://schemas.microsoft.com/office/spreadsheetml/2017/richdata2" ref="A25:I25">
    <sortCondition ref="B25"/>
    <sortCondition ref="A25"/>
  </sortState>
  <mergeCells count="3">
    <mergeCell ref="D15:F15"/>
    <mergeCell ref="A2:F3"/>
    <mergeCell ref="A6:F12"/>
  </mergeCells>
  <pageMargins left="0.7" right="0.7" top="0.75" bottom="0.75" header="0.3" footer="0.3"/>
  <pageSetup scale="64"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741F-89CE-4CEF-905E-47D9A08E7FC2}">
  <sheetPr codeName="Sheet10"/>
  <dimension ref="A1:Y1410"/>
  <sheetViews>
    <sheetView zoomScaleNormal="100" workbookViewId="0">
      <pane ySplit="1" topLeftCell="A2" activePane="bottomLeft" state="frozen"/>
      <selection pane="bottomLeft" activeCell="A2" sqref="A2:J4"/>
    </sheetView>
  </sheetViews>
  <sheetFormatPr defaultRowHeight="15"/>
  <cols>
    <col min="1" max="3" width="15.7109375" customWidth="1"/>
    <col min="4" max="4" width="30.7109375" customWidth="1"/>
    <col min="5" max="6" width="15.7109375" customWidth="1"/>
    <col min="7" max="7" width="20.7109375" customWidth="1"/>
    <col min="8" max="25" width="15.7109375" customWidth="1"/>
    <col min="26" max="29" width="29.5703125" bestFit="1" customWidth="1"/>
    <col min="30" max="30" width="19.140625" bestFit="1" customWidth="1"/>
    <col min="31" max="31" width="20.7109375" bestFit="1" customWidth="1"/>
    <col min="32" max="32" width="34.85546875" bestFit="1" customWidth="1"/>
    <col min="33" max="33" width="29.140625" bestFit="1" customWidth="1"/>
    <col min="34" max="34" width="24.5703125" bestFit="1" customWidth="1"/>
    <col min="35" max="35" width="26.28515625" bestFit="1" customWidth="1"/>
  </cols>
  <sheetData>
    <row r="1" spans="1:25" ht="15.75">
      <c r="A1" s="147" t="s">
        <v>135</v>
      </c>
      <c r="B1" s="55"/>
      <c r="C1" s="26"/>
      <c r="D1" s="26"/>
      <c r="E1" s="26"/>
      <c r="G1" s="26"/>
      <c r="H1" s="26"/>
      <c r="I1" s="26"/>
      <c r="J1" s="26"/>
      <c r="K1" s="26"/>
      <c r="L1" s="26"/>
      <c r="M1" s="26"/>
    </row>
    <row r="2" spans="1:25" ht="15" customHeight="1">
      <c r="A2" s="264" t="s">
        <v>136</v>
      </c>
      <c r="B2" s="264"/>
      <c r="C2" s="264"/>
      <c r="D2" s="264"/>
      <c r="E2" s="264"/>
      <c r="F2" s="264"/>
      <c r="G2" s="264"/>
      <c r="H2" s="264"/>
      <c r="I2" s="264"/>
      <c r="J2" s="264"/>
      <c r="K2" s="76"/>
      <c r="L2" s="76"/>
      <c r="M2" s="76"/>
    </row>
    <row r="3" spans="1:25">
      <c r="A3" s="264"/>
      <c r="B3" s="264"/>
      <c r="C3" s="264"/>
      <c r="D3" s="264"/>
      <c r="E3" s="264"/>
      <c r="F3" s="264"/>
      <c r="G3" s="264"/>
      <c r="H3" s="264"/>
      <c r="I3" s="264"/>
      <c r="J3" s="264"/>
      <c r="K3" s="76"/>
      <c r="L3" s="76"/>
      <c r="M3" s="76"/>
    </row>
    <row r="4" spans="1:25">
      <c r="A4" s="264"/>
      <c r="B4" s="264"/>
      <c r="C4" s="264"/>
      <c r="D4" s="264"/>
      <c r="E4" s="264"/>
      <c r="F4" s="264"/>
      <c r="G4" s="264"/>
      <c r="H4" s="264"/>
      <c r="I4" s="264"/>
      <c r="J4" s="264"/>
      <c r="K4" s="76"/>
      <c r="L4" s="76"/>
      <c r="M4" s="76"/>
    </row>
    <row r="5" spans="1:25">
      <c r="A5" s="26"/>
      <c r="B5" s="26"/>
      <c r="C5" s="26"/>
      <c r="D5" s="26"/>
      <c r="E5" s="26"/>
      <c r="G5" s="26"/>
      <c r="H5" s="26"/>
      <c r="I5" s="26"/>
      <c r="J5" s="26"/>
      <c r="K5" s="26"/>
      <c r="L5" s="26"/>
      <c r="M5" s="26"/>
      <c r="N5" s="26"/>
      <c r="O5" s="26"/>
      <c r="P5" s="26"/>
      <c r="Q5" s="26"/>
      <c r="R5" s="26"/>
      <c r="S5" s="26"/>
      <c r="T5" s="26"/>
      <c r="U5" s="26"/>
      <c r="V5" s="26"/>
      <c r="W5" s="26"/>
    </row>
    <row r="6" spans="1:25" ht="15.75">
      <c r="A6" s="147" t="s">
        <v>137</v>
      </c>
      <c r="B6" s="117"/>
      <c r="C6" s="117"/>
      <c r="D6" s="117"/>
      <c r="E6" s="117"/>
      <c r="F6" s="85">
        <v>37</v>
      </c>
      <c r="G6" s="148" t="s">
        <v>138</v>
      </c>
      <c r="H6" s="149">
        <f>SUM(H9:H1409)</f>
        <v>13146.751307130096</v>
      </c>
      <c r="I6" s="149">
        <f>SUM(I9:I1409)</f>
        <v>14211.103115394671</v>
      </c>
      <c r="J6" s="150"/>
      <c r="K6" s="150"/>
      <c r="L6" s="151"/>
      <c r="M6" s="151">
        <f t="shared" ref="M6:Y6" si="0">SUM(M9:M1409)</f>
        <v>2318515.8750930666</v>
      </c>
      <c r="N6" s="151">
        <f t="shared" si="0"/>
        <v>1068287.7331272447</v>
      </c>
      <c r="O6" s="151">
        <f t="shared" si="0"/>
        <v>531212.38756461744</v>
      </c>
      <c r="P6" s="151">
        <f t="shared" si="0"/>
        <v>719015.75440120336</v>
      </c>
      <c r="Q6" s="151">
        <f t="shared" si="0"/>
        <v>1410380.2223723445</v>
      </c>
      <c r="R6" s="151">
        <f t="shared" si="0"/>
        <v>1093651.9279380413</v>
      </c>
      <c r="S6" s="151">
        <f t="shared" si="0"/>
        <v>238427.77627034287</v>
      </c>
      <c r="T6" s="151">
        <f t="shared" si="0"/>
        <v>78300.518163959408</v>
      </c>
      <c r="U6" s="151">
        <f t="shared" si="0"/>
        <v>2161939.6610652907</v>
      </c>
      <c r="V6" s="151">
        <f t="shared" si="0"/>
        <v>769640.16383496055</v>
      </c>
      <c r="W6" s="151">
        <f t="shared" si="0"/>
        <v>797316.27256516251</v>
      </c>
      <c r="X6" s="151">
        <f t="shared" si="0"/>
        <v>396219.57424423745</v>
      </c>
      <c r="Y6" s="151">
        <f t="shared" si="0"/>
        <v>77254.126522365172</v>
      </c>
    </row>
    <row r="7" spans="1:25">
      <c r="A7" s="85"/>
      <c r="B7" s="117"/>
      <c r="C7" s="117"/>
      <c r="D7" s="117"/>
      <c r="E7" s="117"/>
      <c r="F7" s="85"/>
      <c r="G7" s="85"/>
      <c r="H7" s="85"/>
      <c r="I7" s="85"/>
      <c r="J7" s="85"/>
      <c r="K7" s="85"/>
      <c r="L7" s="85"/>
      <c r="M7" s="85"/>
      <c r="N7" s="85"/>
      <c r="O7" s="85"/>
      <c r="P7" s="85"/>
      <c r="Q7" s="85"/>
      <c r="R7" s="85"/>
      <c r="S7" s="85"/>
      <c r="T7" s="85"/>
      <c r="U7" s="85"/>
      <c r="V7" s="85"/>
      <c r="W7" s="85"/>
      <c r="X7" s="85"/>
      <c r="Y7" s="85"/>
    </row>
    <row r="8" spans="1:25" ht="36">
      <c r="A8" s="152" t="s">
        <v>139</v>
      </c>
      <c r="B8" s="152" t="s">
        <v>140</v>
      </c>
      <c r="C8" s="152" t="s">
        <v>141</v>
      </c>
      <c r="D8" s="152" t="s">
        <v>142</v>
      </c>
      <c r="E8" s="152" t="s">
        <v>143</v>
      </c>
      <c r="F8" s="152" t="s">
        <v>144</v>
      </c>
      <c r="G8" s="152" t="s">
        <v>145</v>
      </c>
      <c r="H8" s="152" t="s">
        <v>146</v>
      </c>
      <c r="I8" s="152" t="s">
        <v>147</v>
      </c>
      <c r="J8" s="152" t="s">
        <v>148</v>
      </c>
      <c r="K8" s="152" t="s">
        <v>149</v>
      </c>
      <c r="L8" s="152" t="s">
        <v>150</v>
      </c>
      <c r="M8" s="152" t="s">
        <v>151</v>
      </c>
      <c r="N8" s="152" t="s">
        <v>152</v>
      </c>
      <c r="O8" s="152" t="s">
        <v>153</v>
      </c>
      <c r="P8" s="152" t="s">
        <v>154</v>
      </c>
      <c r="Q8" s="152" t="s">
        <v>155</v>
      </c>
      <c r="R8" s="152" t="s">
        <v>156</v>
      </c>
      <c r="S8" s="152" t="s">
        <v>157</v>
      </c>
      <c r="T8" s="152" t="s">
        <v>158</v>
      </c>
      <c r="U8" s="152" t="s">
        <v>159</v>
      </c>
      <c r="V8" s="152" t="s">
        <v>160</v>
      </c>
      <c r="W8" s="152" t="s">
        <v>161</v>
      </c>
      <c r="X8" s="152" t="s">
        <v>162</v>
      </c>
      <c r="Y8" s="152" t="s">
        <v>163</v>
      </c>
    </row>
    <row r="9" spans="1:25">
      <c r="A9" s="153">
        <v>101</v>
      </c>
      <c r="B9" s="153" t="s">
        <v>164</v>
      </c>
      <c r="C9" s="153" t="s">
        <v>165</v>
      </c>
      <c r="D9" s="153" t="s">
        <v>166</v>
      </c>
      <c r="E9" s="153" t="s">
        <v>167</v>
      </c>
      <c r="F9" s="136" t="s">
        <v>168</v>
      </c>
      <c r="G9" s="154">
        <v>15.2982766706</v>
      </c>
      <c r="H9" s="154">
        <v>0</v>
      </c>
      <c r="I9" s="154">
        <v>0</v>
      </c>
      <c r="J9" s="155">
        <f>IF(H9&gt;0,H9/G9,0)</f>
        <v>0</v>
      </c>
      <c r="K9" s="155">
        <f>IF(E9="Greenfield",1-J9,0)</f>
        <v>0</v>
      </c>
      <c r="L9" s="155">
        <f>IF(F9="Current ASP",IF(ISERROR(VLOOKUP(A9,#REF!,3,FALSE)),1,1-VLOOKUP(A9,#REF!,3,FALSE)),0)</f>
        <v>0</v>
      </c>
      <c r="M9" s="137">
        <v>0</v>
      </c>
      <c r="N9" s="154">
        <f>IF($E9="Established",$M9,0)</f>
        <v>0</v>
      </c>
      <c r="O9" s="154">
        <f>IF($E9="Greenfield",$M9*J9,0)</f>
        <v>0</v>
      </c>
      <c r="P9" s="154">
        <f>IF($E9="Greenfield",$M9*K9,0)</f>
        <v>0</v>
      </c>
      <c r="Q9" s="154">
        <v>688.59864145994777</v>
      </c>
      <c r="R9" s="154">
        <f>IF($E9="Established",$Q9,0)</f>
        <v>688.59864145994777</v>
      </c>
      <c r="S9" s="154">
        <f>IF($E9="Greenfield",$Q9*J9,0)</f>
        <v>0</v>
      </c>
      <c r="T9" s="154">
        <f>IF($E9="Greenfield",$Q9*K9,0)</f>
        <v>0</v>
      </c>
      <c r="U9" s="154">
        <f>N9+R9</f>
        <v>688.59864145994777</v>
      </c>
      <c r="V9" s="154">
        <f>O9+S9</f>
        <v>0</v>
      </c>
      <c r="W9" s="154">
        <f>P9+T9</f>
        <v>0</v>
      </c>
      <c r="X9" s="137">
        <f>L9*M9*K9</f>
        <v>0</v>
      </c>
      <c r="Y9" s="137">
        <f>Q9*L9*K9</f>
        <v>0</v>
      </c>
    </row>
    <row r="10" spans="1:25">
      <c r="A10" s="153">
        <v>102</v>
      </c>
      <c r="B10" s="153" t="s">
        <v>164</v>
      </c>
      <c r="C10" s="153" t="s">
        <v>165</v>
      </c>
      <c r="D10" s="153" t="s">
        <v>166</v>
      </c>
      <c r="E10" s="153" t="s">
        <v>167</v>
      </c>
      <c r="F10" s="136" t="s">
        <v>168</v>
      </c>
      <c r="G10" s="154">
        <v>19.529433927300001</v>
      </c>
      <c r="H10" s="154">
        <v>0</v>
      </c>
      <c r="I10" s="154">
        <v>0</v>
      </c>
      <c r="J10" s="155">
        <f t="shared" ref="J10:J73" si="1">IF(H10&gt;0,H10/G10,0)</f>
        <v>0</v>
      </c>
      <c r="K10" s="155">
        <f t="shared" ref="K10:K73" si="2">IF(E10="Greenfield",1-J10,0)</f>
        <v>0</v>
      </c>
      <c r="L10" s="155">
        <f>IF(F10="Current ASP",IF(ISERROR(VLOOKUP(A10,#REF!,3,FALSE)),1,1-VLOOKUP(A10,#REF!,3,FALSE)),0)</f>
        <v>0</v>
      </c>
      <c r="M10" s="137">
        <v>3116.9105436700002</v>
      </c>
      <c r="N10" s="154">
        <f t="shared" ref="N10:N73" si="3">IF($E10="Established",$M10,0)</f>
        <v>3116.9105436700002</v>
      </c>
      <c r="O10" s="154">
        <f t="shared" ref="O10:O73" si="4">IF($E10="Greenfield",$M10*J10,0)</f>
        <v>0</v>
      </c>
      <c r="P10" s="154">
        <f t="shared" ref="P10:P73" si="5">IF($E10="Greenfield",$M10*K10,0)</f>
        <v>0</v>
      </c>
      <c r="Q10" s="154">
        <v>3005.9121491174146</v>
      </c>
      <c r="R10" s="154">
        <f t="shared" ref="R10:R73" si="6">IF($E10="Established",$Q10,0)</f>
        <v>3005.9121491174146</v>
      </c>
      <c r="S10" s="154">
        <f t="shared" ref="S10:S73" si="7">IF($E10="Greenfield",$Q10*J10,0)</f>
        <v>0</v>
      </c>
      <c r="T10" s="154">
        <f t="shared" ref="T10:T73" si="8">IF($E10="Greenfield",$Q10*K10,0)</f>
        <v>0</v>
      </c>
      <c r="U10" s="154">
        <f t="shared" ref="U10:U73" si="9">N10+R10</f>
        <v>6122.8226927874148</v>
      </c>
      <c r="V10" s="154">
        <f t="shared" ref="V10:V73" si="10">O10+S10</f>
        <v>0</v>
      </c>
      <c r="W10" s="154">
        <f t="shared" ref="W10:W73" si="11">P10+T10</f>
        <v>0</v>
      </c>
      <c r="X10" s="137">
        <f t="shared" ref="X10:X73" si="12">L10*M10*K10</f>
        <v>0</v>
      </c>
      <c r="Y10" s="137">
        <f t="shared" ref="Y10:Y73" si="13">Q10*L10*K10</f>
        <v>0</v>
      </c>
    </row>
    <row r="11" spans="1:25">
      <c r="A11" s="153">
        <v>103</v>
      </c>
      <c r="B11" s="153" t="s">
        <v>164</v>
      </c>
      <c r="C11" s="153" t="s">
        <v>165</v>
      </c>
      <c r="D11" s="153" t="s">
        <v>169</v>
      </c>
      <c r="E11" s="153" t="s">
        <v>167</v>
      </c>
      <c r="F11" s="136" t="s">
        <v>168</v>
      </c>
      <c r="G11" s="154">
        <v>6.0115446084200004</v>
      </c>
      <c r="H11" s="154">
        <v>0</v>
      </c>
      <c r="I11" s="154">
        <v>0</v>
      </c>
      <c r="J11" s="155">
        <f t="shared" si="1"/>
        <v>0</v>
      </c>
      <c r="K11" s="155">
        <f t="shared" si="2"/>
        <v>0</v>
      </c>
      <c r="L11" s="155">
        <f>IF(F11="Current ASP",IF(ISERROR(VLOOKUP(A11,#REF!,3,FALSE)),1,1-VLOOKUP(A11,#REF!,3,FALSE)),0)</f>
        <v>0</v>
      </c>
      <c r="M11" s="137">
        <v>1230.54245332</v>
      </c>
      <c r="N11" s="154">
        <f t="shared" si="3"/>
        <v>1230.54245332</v>
      </c>
      <c r="O11" s="154">
        <f t="shared" si="4"/>
        <v>0</v>
      </c>
      <c r="P11" s="154">
        <f t="shared" si="5"/>
        <v>0</v>
      </c>
      <c r="Q11" s="154">
        <v>1832.7000123154196</v>
      </c>
      <c r="R11" s="154">
        <f t="shared" si="6"/>
        <v>1832.7000123154196</v>
      </c>
      <c r="S11" s="154">
        <f t="shared" si="7"/>
        <v>0</v>
      </c>
      <c r="T11" s="154">
        <f t="shared" si="8"/>
        <v>0</v>
      </c>
      <c r="U11" s="154">
        <f t="shared" si="9"/>
        <v>3063.2424656354196</v>
      </c>
      <c r="V11" s="154">
        <f t="shared" si="10"/>
        <v>0</v>
      </c>
      <c r="W11" s="154">
        <f t="shared" si="11"/>
        <v>0</v>
      </c>
      <c r="X11" s="137">
        <f t="shared" si="12"/>
        <v>0</v>
      </c>
      <c r="Y11" s="137">
        <f t="shared" si="13"/>
        <v>0</v>
      </c>
    </row>
    <row r="12" spans="1:25">
      <c r="A12" s="153">
        <v>104</v>
      </c>
      <c r="B12" s="153" t="s">
        <v>164</v>
      </c>
      <c r="C12" s="153" t="s">
        <v>165</v>
      </c>
      <c r="D12" s="153" t="s">
        <v>169</v>
      </c>
      <c r="E12" s="153" t="s">
        <v>167</v>
      </c>
      <c r="F12" s="136" t="s">
        <v>168</v>
      </c>
      <c r="G12" s="154">
        <v>7.4294394670199999</v>
      </c>
      <c r="H12" s="154">
        <v>0</v>
      </c>
      <c r="I12" s="154">
        <v>0</v>
      </c>
      <c r="J12" s="155">
        <f t="shared" si="1"/>
        <v>0</v>
      </c>
      <c r="K12" s="155">
        <f t="shared" si="2"/>
        <v>0</v>
      </c>
      <c r="L12" s="155">
        <f>IF(F12="Current ASP",IF(ISERROR(VLOOKUP(A12,#REF!,3,FALSE)),1,1-VLOOKUP(A12,#REF!,3,FALSE)),0)</f>
        <v>0</v>
      </c>
      <c r="M12" s="137">
        <v>2335.6462907199998</v>
      </c>
      <c r="N12" s="154">
        <f t="shared" si="3"/>
        <v>2335.6462907199998</v>
      </c>
      <c r="O12" s="154">
        <f t="shared" si="4"/>
        <v>0</v>
      </c>
      <c r="P12" s="154">
        <f t="shared" si="5"/>
        <v>0</v>
      </c>
      <c r="Q12" s="154">
        <v>6211.8695150431422</v>
      </c>
      <c r="R12" s="154">
        <f t="shared" si="6"/>
        <v>6211.8695150431422</v>
      </c>
      <c r="S12" s="154">
        <f t="shared" si="7"/>
        <v>0</v>
      </c>
      <c r="T12" s="154">
        <f t="shared" si="8"/>
        <v>0</v>
      </c>
      <c r="U12" s="154">
        <f t="shared" si="9"/>
        <v>8547.5158057631415</v>
      </c>
      <c r="V12" s="154">
        <f t="shared" si="10"/>
        <v>0</v>
      </c>
      <c r="W12" s="154">
        <f t="shared" si="11"/>
        <v>0</v>
      </c>
      <c r="X12" s="137">
        <f t="shared" si="12"/>
        <v>0</v>
      </c>
      <c r="Y12" s="137">
        <f t="shared" si="13"/>
        <v>0</v>
      </c>
    </row>
    <row r="13" spans="1:25">
      <c r="A13" s="153">
        <v>105</v>
      </c>
      <c r="B13" s="153" t="s">
        <v>164</v>
      </c>
      <c r="C13" s="153" t="s">
        <v>165</v>
      </c>
      <c r="D13" s="153" t="s">
        <v>169</v>
      </c>
      <c r="E13" s="153" t="s">
        <v>167</v>
      </c>
      <c r="F13" s="136" t="s">
        <v>168</v>
      </c>
      <c r="G13" s="154">
        <v>11.0187338472</v>
      </c>
      <c r="H13" s="154">
        <v>0</v>
      </c>
      <c r="I13" s="154">
        <v>0</v>
      </c>
      <c r="J13" s="155">
        <f t="shared" si="1"/>
        <v>0</v>
      </c>
      <c r="K13" s="155">
        <f t="shared" si="2"/>
        <v>0</v>
      </c>
      <c r="L13" s="155">
        <f>IF(F13="Current ASP",IF(ISERROR(VLOOKUP(A13,#REF!,3,FALSE)),1,1-VLOOKUP(A13,#REF!,3,FALSE)),0)</f>
        <v>0</v>
      </c>
      <c r="M13" s="137">
        <v>2766.9063266399999</v>
      </c>
      <c r="N13" s="154">
        <f t="shared" si="3"/>
        <v>2766.9063266399999</v>
      </c>
      <c r="O13" s="154">
        <f t="shared" si="4"/>
        <v>0</v>
      </c>
      <c r="P13" s="154">
        <f t="shared" si="5"/>
        <v>0</v>
      </c>
      <c r="Q13" s="154">
        <v>4202.8421672052991</v>
      </c>
      <c r="R13" s="154">
        <f t="shared" si="6"/>
        <v>4202.8421672052991</v>
      </c>
      <c r="S13" s="154">
        <f t="shared" si="7"/>
        <v>0</v>
      </c>
      <c r="T13" s="154">
        <f t="shared" si="8"/>
        <v>0</v>
      </c>
      <c r="U13" s="154">
        <f t="shared" si="9"/>
        <v>6969.748493845299</v>
      </c>
      <c r="V13" s="154">
        <f t="shared" si="10"/>
        <v>0</v>
      </c>
      <c r="W13" s="154">
        <f t="shared" si="11"/>
        <v>0</v>
      </c>
      <c r="X13" s="137">
        <f t="shared" si="12"/>
        <v>0</v>
      </c>
      <c r="Y13" s="137">
        <f t="shared" si="13"/>
        <v>0</v>
      </c>
    </row>
    <row r="14" spans="1:25">
      <c r="A14" s="153">
        <v>106</v>
      </c>
      <c r="B14" s="153" t="s">
        <v>164</v>
      </c>
      <c r="C14" s="153" t="s">
        <v>165</v>
      </c>
      <c r="D14" s="153" t="s">
        <v>170</v>
      </c>
      <c r="E14" s="153" t="s">
        <v>167</v>
      </c>
      <c r="F14" s="136" t="s">
        <v>168</v>
      </c>
      <c r="G14" s="154">
        <v>3.6811381375700001</v>
      </c>
      <c r="H14" s="154">
        <v>0</v>
      </c>
      <c r="I14" s="154">
        <v>0</v>
      </c>
      <c r="J14" s="155">
        <f t="shared" si="1"/>
        <v>0</v>
      </c>
      <c r="K14" s="155">
        <f t="shared" si="2"/>
        <v>0</v>
      </c>
      <c r="L14" s="155">
        <f>IF(F14="Current ASP",IF(ISERROR(VLOOKUP(A14,#REF!,3,FALSE)),1,1-VLOOKUP(A14,#REF!,3,FALSE)),0)</f>
        <v>0</v>
      </c>
      <c r="M14" s="137">
        <v>0</v>
      </c>
      <c r="N14" s="154">
        <f t="shared" si="3"/>
        <v>0</v>
      </c>
      <c r="O14" s="154">
        <f t="shared" si="4"/>
        <v>0</v>
      </c>
      <c r="P14" s="154">
        <f t="shared" si="5"/>
        <v>0</v>
      </c>
      <c r="Q14" s="154">
        <v>1.9012725021212635</v>
      </c>
      <c r="R14" s="154">
        <f t="shared" si="6"/>
        <v>1.9012725021212635</v>
      </c>
      <c r="S14" s="154">
        <f t="shared" si="7"/>
        <v>0</v>
      </c>
      <c r="T14" s="154">
        <f t="shared" si="8"/>
        <v>0</v>
      </c>
      <c r="U14" s="154">
        <f t="shared" si="9"/>
        <v>1.9012725021212635</v>
      </c>
      <c r="V14" s="154">
        <f t="shared" si="10"/>
        <v>0</v>
      </c>
      <c r="W14" s="154">
        <f t="shared" si="11"/>
        <v>0</v>
      </c>
      <c r="X14" s="137">
        <f t="shared" si="12"/>
        <v>0</v>
      </c>
      <c r="Y14" s="137">
        <f t="shared" si="13"/>
        <v>0</v>
      </c>
    </row>
    <row r="15" spans="1:25">
      <c r="A15" s="153">
        <v>107</v>
      </c>
      <c r="B15" s="153" t="s">
        <v>164</v>
      </c>
      <c r="C15" s="153" t="s">
        <v>165</v>
      </c>
      <c r="D15" s="153" t="s">
        <v>169</v>
      </c>
      <c r="E15" s="153" t="s">
        <v>167</v>
      </c>
      <c r="F15" s="136" t="s">
        <v>168</v>
      </c>
      <c r="G15" s="154">
        <v>4.9236036589700003</v>
      </c>
      <c r="H15" s="154">
        <v>0</v>
      </c>
      <c r="I15" s="154">
        <v>0</v>
      </c>
      <c r="J15" s="155">
        <f t="shared" si="1"/>
        <v>0</v>
      </c>
      <c r="K15" s="155">
        <f t="shared" si="2"/>
        <v>0</v>
      </c>
      <c r="L15" s="155">
        <f>IF(F15="Current ASP",IF(ISERROR(VLOOKUP(A15,#REF!,3,FALSE)),1,1-VLOOKUP(A15,#REF!,3,FALSE)),0)</f>
        <v>0</v>
      </c>
      <c r="M15" s="137">
        <v>1086.0384178500001</v>
      </c>
      <c r="N15" s="154">
        <f t="shared" si="3"/>
        <v>1086.0384178500001</v>
      </c>
      <c r="O15" s="154">
        <f t="shared" si="4"/>
        <v>0</v>
      </c>
      <c r="P15" s="154">
        <f t="shared" si="5"/>
        <v>0</v>
      </c>
      <c r="Q15" s="154">
        <v>2747.9290223606035</v>
      </c>
      <c r="R15" s="154">
        <f t="shared" si="6"/>
        <v>2747.9290223606035</v>
      </c>
      <c r="S15" s="154">
        <f t="shared" si="7"/>
        <v>0</v>
      </c>
      <c r="T15" s="154">
        <f t="shared" si="8"/>
        <v>0</v>
      </c>
      <c r="U15" s="154">
        <f t="shared" si="9"/>
        <v>3833.9674402106039</v>
      </c>
      <c r="V15" s="154">
        <f t="shared" si="10"/>
        <v>0</v>
      </c>
      <c r="W15" s="154">
        <f t="shared" si="11"/>
        <v>0</v>
      </c>
      <c r="X15" s="137">
        <f t="shared" si="12"/>
        <v>0</v>
      </c>
      <c r="Y15" s="137">
        <f t="shared" si="13"/>
        <v>0</v>
      </c>
    </row>
    <row r="16" spans="1:25">
      <c r="A16" s="153">
        <v>108</v>
      </c>
      <c r="B16" s="153" t="s">
        <v>164</v>
      </c>
      <c r="C16" s="153" t="s">
        <v>165</v>
      </c>
      <c r="D16" s="153" t="s">
        <v>169</v>
      </c>
      <c r="E16" s="153" t="s">
        <v>167</v>
      </c>
      <c r="F16" s="136" t="s">
        <v>168</v>
      </c>
      <c r="G16" s="154">
        <v>7.2444390071600004</v>
      </c>
      <c r="H16" s="154">
        <v>0</v>
      </c>
      <c r="I16" s="154">
        <v>0</v>
      </c>
      <c r="J16" s="155">
        <f t="shared" si="1"/>
        <v>0</v>
      </c>
      <c r="K16" s="155">
        <f t="shared" si="2"/>
        <v>0</v>
      </c>
      <c r="L16" s="155">
        <f>IF(F16="Current ASP",IF(ISERROR(VLOOKUP(A16,#REF!,3,FALSE)),1,1-VLOOKUP(A16,#REF!,3,FALSE)),0)</f>
        <v>0</v>
      </c>
      <c r="M16" s="137">
        <v>777.51306433800005</v>
      </c>
      <c r="N16" s="154">
        <f t="shared" si="3"/>
        <v>777.51306433800005</v>
      </c>
      <c r="O16" s="154">
        <f t="shared" si="4"/>
        <v>0</v>
      </c>
      <c r="P16" s="154">
        <f t="shared" si="5"/>
        <v>0</v>
      </c>
      <c r="Q16" s="154">
        <v>10701.304245257372</v>
      </c>
      <c r="R16" s="154">
        <f t="shared" si="6"/>
        <v>10701.304245257372</v>
      </c>
      <c r="S16" s="154">
        <f t="shared" si="7"/>
        <v>0</v>
      </c>
      <c r="T16" s="154">
        <f t="shared" si="8"/>
        <v>0</v>
      </c>
      <c r="U16" s="154">
        <f t="shared" si="9"/>
        <v>11478.817309595372</v>
      </c>
      <c r="V16" s="154">
        <f t="shared" si="10"/>
        <v>0</v>
      </c>
      <c r="W16" s="154">
        <f t="shared" si="11"/>
        <v>0</v>
      </c>
      <c r="X16" s="137">
        <f t="shared" si="12"/>
        <v>0</v>
      </c>
      <c r="Y16" s="137">
        <f t="shared" si="13"/>
        <v>0</v>
      </c>
    </row>
    <row r="17" spans="1:25">
      <c r="A17" s="153">
        <v>109</v>
      </c>
      <c r="B17" s="153" t="s">
        <v>164</v>
      </c>
      <c r="C17" s="153" t="s">
        <v>165</v>
      </c>
      <c r="D17" s="153" t="s">
        <v>169</v>
      </c>
      <c r="E17" s="153" t="s">
        <v>167</v>
      </c>
      <c r="F17" s="136" t="s">
        <v>168</v>
      </c>
      <c r="G17" s="154">
        <v>7.3741500046199997</v>
      </c>
      <c r="H17" s="154">
        <v>0</v>
      </c>
      <c r="I17" s="154">
        <v>0</v>
      </c>
      <c r="J17" s="155">
        <f t="shared" si="1"/>
        <v>0</v>
      </c>
      <c r="K17" s="155">
        <f t="shared" si="2"/>
        <v>0</v>
      </c>
      <c r="L17" s="155">
        <f>IF(F17="Current ASP",IF(ISERROR(VLOOKUP(A17,#REF!,3,FALSE)),1,1-VLOOKUP(A17,#REF!,3,FALSE)),0)</f>
        <v>0</v>
      </c>
      <c r="M17" s="137">
        <v>339.75962257600003</v>
      </c>
      <c r="N17" s="154">
        <f t="shared" si="3"/>
        <v>339.75962257600003</v>
      </c>
      <c r="O17" s="154">
        <f t="shared" si="4"/>
        <v>0</v>
      </c>
      <c r="P17" s="154">
        <f t="shared" si="5"/>
        <v>0</v>
      </c>
      <c r="Q17" s="154">
        <v>7546.993057606398</v>
      </c>
      <c r="R17" s="154">
        <f t="shared" si="6"/>
        <v>7546.993057606398</v>
      </c>
      <c r="S17" s="154">
        <f t="shared" si="7"/>
        <v>0</v>
      </c>
      <c r="T17" s="154">
        <f t="shared" si="8"/>
        <v>0</v>
      </c>
      <c r="U17" s="154">
        <f t="shared" si="9"/>
        <v>7886.7526801823979</v>
      </c>
      <c r="V17" s="154">
        <f t="shared" si="10"/>
        <v>0</v>
      </c>
      <c r="W17" s="154">
        <f t="shared" si="11"/>
        <v>0</v>
      </c>
      <c r="X17" s="137">
        <f t="shared" si="12"/>
        <v>0</v>
      </c>
      <c r="Y17" s="137">
        <f t="shared" si="13"/>
        <v>0</v>
      </c>
    </row>
    <row r="18" spans="1:25">
      <c r="A18" s="153">
        <v>110</v>
      </c>
      <c r="B18" s="153" t="s">
        <v>164</v>
      </c>
      <c r="C18" s="153" t="s">
        <v>165</v>
      </c>
      <c r="D18" s="153" t="s">
        <v>169</v>
      </c>
      <c r="E18" s="153" t="s">
        <v>167</v>
      </c>
      <c r="F18" s="136" t="s">
        <v>168</v>
      </c>
      <c r="G18" s="154">
        <v>6.0772720741299997</v>
      </c>
      <c r="H18" s="154">
        <v>0</v>
      </c>
      <c r="I18" s="154">
        <v>0</v>
      </c>
      <c r="J18" s="155">
        <f t="shared" si="1"/>
        <v>0</v>
      </c>
      <c r="K18" s="155">
        <f t="shared" si="2"/>
        <v>0</v>
      </c>
      <c r="L18" s="155">
        <f>IF(F18="Current ASP",IF(ISERROR(VLOOKUP(A18,#REF!,3,FALSE)),1,1-VLOOKUP(A18,#REF!,3,FALSE)),0)</f>
        <v>0</v>
      </c>
      <c r="M18" s="137">
        <v>0</v>
      </c>
      <c r="N18" s="154">
        <f t="shared" si="3"/>
        <v>0</v>
      </c>
      <c r="O18" s="154">
        <f t="shared" si="4"/>
        <v>0</v>
      </c>
      <c r="P18" s="154">
        <f t="shared" si="5"/>
        <v>0</v>
      </c>
      <c r="Q18" s="154">
        <v>5400.3814195706282</v>
      </c>
      <c r="R18" s="154">
        <f t="shared" si="6"/>
        <v>5400.3814195706282</v>
      </c>
      <c r="S18" s="154">
        <f t="shared" si="7"/>
        <v>0</v>
      </c>
      <c r="T18" s="154">
        <f t="shared" si="8"/>
        <v>0</v>
      </c>
      <c r="U18" s="154">
        <f t="shared" si="9"/>
        <v>5400.3814195706282</v>
      </c>
      <c r="V18" s="154">
        <f t="shared" si="10"/>
        <v>0</v>
      </c>
      <c r="W18" s="154">
        <f t="shared" si="11"/>
        <v>0</v>
      </c>
      <c r="X18" s="137">
        <f t="shared" si="12"/>
        <v>0</v>
      </c>
      <c r="Y18" s="137">
        <f t="shared" si="13"/>
        <v>0</v>
      </c>
    </row>
    <row r="19" spans="1:25">
      <c r="A19" s="153">
        <v>111</v>
      </c>
      <c r="B19" s="153" t="s">
        <v>164</v>
      </c>
      <c r="C19" s="153" t="s">
        <v>165</v>
      </c>
      <c r="D19" s="153" t="s">
        <v>169</v>
      </c>
      <c r="E19" s="153" t="s">
        <v>167</v>
      </c>
      <c r="F19" s="136" t="s">
        <v>168</v>
      </c>
      <c r="G19" s="154">
        <v>2.969858651</v>
      </c>
      <c r="H19" s="154">
        <v>0</v>
      </c>
      <c r="I19" s="154">
        <v>0</v>
      </c>
      <c r="J19" s="155">
        <f t="shared" si="1"/>
        <v>0</v>
      </c>
      <c r="K19" s="155">
        <f t="shared" si="2"/>
        <v>0</v>
      </c>
      <c r="L19" s="155">
        <f>IF(F19="Current ASP",IF(ISERROR(VLOOKUP(A19,#REF!,3,FALSE)),1,1-VLOOKUP(A19,#REF!,3,FALSE)),0)</f>
        <v>0</v>
      </c>
      <c r="M19" s="137">
        <v>0</v>
      </c>
      <c r="N19" s="154">
        <f t="shared" si="3"/>
        <v>0</v>
      </c>
      <c r="O19" s="154">
        <f t="shared" si="4"/>
        <v>0</v>
      </c>
      <c r="P19" s="154">
        <f t="shared" si="5"/>
        <v>0</v>
      </c>
      <c r="Q19" s="154">
        <v>1160.253979795541</v>
      </c>
      <c r="R19" s="154">
        <f t="shared" si="6"/>
        <v>1160.253979795541</v>
      </c>
      <c r="S19" s="154">
        <f t="shared" si="7"/>
        <v>0</v>
      </c>
      <c r="T19" s="154">
        <f t="shared" si="8"/>
        <v>0</v>
      </c>
      <c r="U19" s="154">
        <f t="shared" si="9"/>
        <v>1160.253979795541</v>
      </c>
      <c r="V19" s="154">
        <f t="shared" si="10"/>
        <v>0</v>
      </c>
      <c r="W19" s="154">
        <f t="shared" si="11"/>
        <v>0</v>
      </c>
      <c r="X19" s="137">
        <f t="shared" si="12"/>
        <v>0</v>
      </c>
      <c r="Y19" s="137">
        <f t="shared" si="13"/>
        <v>0</v>
      </c>
    </row>
    <row r="20" spans="1:25">
      <c r="A20" s="153">
        <v>112</v>
      </c>
      <c r="B20" s="153" t="s">
        <v>164</v>
      </c>
      <c r="C20" s="153" t="s">
        <v>165</v>
      </c>
      <c r="D20" s="153" t="s">
        <v>169</v>
      </c>
      <c r="E20" s="153" t="s">
        <v>167</v>
      </c>
      <c r="F20" s="136" t="s">
        <v>168</v>
      </c>
      <c r="G20" s="154">
        <v>3.4752495056699999</v>
      </c>
      <c r="H20" s="154">
        <v>0</v>
      </c>
      <c r="I20" s="154">
        <v>0</v>
      </c>
      <c r="J20" s="155">
        <f t="shared" si="1"/>
        <v>0</v>
      </c>
      <c r="K20" s="155">
        <f t="shared" si="2"/>
        <v>0</v>
      </c>
      <c r="L20" s="155">
        <f>IF(F20="Current ASP",IF(ISERROR(VLOOKUP(A20,#REF!,3,FALSE)),1,1-VLOOKUP(A20,#REF!,3,FALSE)),0)</f>
        <v>0</v>
      </c>
      <c r="M20" s="137">
        <v>0</v>
      </c>
      <c r="N20" s="154">
        <f t="shared" si="3"/>
        <v>0</v>
      </c>
      <c r="O20" s="154">
        <f t="shared" si="4"/>
        <v>0</v>
      </c>
      <c r="P20" s="154">
        <f t="shared" si="5"/>
        <v>0</v>
      </c>
      <c r="Q20" s="154">
        <v>2144.9860685355929</v>
      </c>
      <c r="R20" s="154">
        <f t="shared" si="6"/>
        <v>2144.9860685355929</v>
      </c>
      <c r="S20" s="154">
        <f t="shared" si="7"/>
        <v>0</v>
      </c>
      <c r="T20" s="154">
        <f t="shared" si="8"/>
        <v>0</v>
      </c>
      <c r="U20" s="154">
        <f t="shared" si="9"/>
        <v>2144.9860685355929</v>
      </c>
      <c r="V20" s="154">
        <f t="shared" si="10"/>
        <v>0</v>
      </c>
      <c r="W20" s="154">
        <f t="shared" si="11"/>
        <v>0</v>
      </c>
      <c r="X20" s="137">
        <f t="shared" si="12"/>
        <v>0</v>
      </c>
      <c r="Y20" s="137">
        <f t="shared" si="13"/>
        <v>0</v>
      </c>
    </row>
    <row r="21" spans="1:25">
      <c r="A21" s="153">
        <v>113</v>
      </c>
      <c r="B21" s="153" t="s">
        <v>164</v>
      </c>
      <c r="C21" s="153" t="s">
        <v>165</v>
      </c>
      <c r="D21" s="153" t="s">
        <v>169</v>
      </c>
      <c r="E21" s="153" t="s">
        <v>167</v>
      </c>
      <c r="F21" s="136" t="s">
        <v>168</v>
      </c>
      <c r="G21" s="154">
        <v>3.2348556667700001</v>
      </c>
      <c r="H21" s="154">
        <v>0</v>
      </c>
      <c r="I21" s="154">
        <v>0</v>
      </c>
      <c r="J21" s="155">
        <f t="shared" si="1"/>
        <v>0</v>
      </c>
      <c r="K21" s="155">
        <f t="shared" si="2"/>
        <v>0</v>
      </c>
      <c r="L21" s="155">
        <f>IF(F21="Current ASP",IF(ISERROR(VLOOKUP(A21,#REF!,3,FALSE)),1,1-VLOOKUP(A21,#REF!,3,FALSE)),0)</f>
        <v>0</v>
      </c>
      <c r="M21" s="137">
        <v>474.80071140199999</v>
      </c>
      <c r="N21" s="154">
        <f t="shared" si="3"/>
        <v>474.80071140199999</v>
      </c>
      <c r="O21" s="154">
        <f t="shared" si="4"/>
        <v>0</v>
      </c>
      <c r="P21" s="154">
        <f t="shared" si="5"/>
        <v>0</v>
      </c>
      <c r="Q21" s="154">
        <v>3083.2838729099908</v>
      </c>
      <c r="R21" s="154">
        <f t="shared" si="6"/>
        <v>3083.2838729099908</v>
      </c>
      <c r="S21" s="154">
        <f t="shared" si="7"/>
        <v>0</v>
      </c>
      <c r="T21" s="154">
        <f t="shared" si="8"/>
        <v>0</v>
      </c>
      <c r="U21" s="154">
        <f t="shared" si="9"/>
        <v>3558.084584311991</v>
      </c>
      <c r="V21" s="154">
        <f t="shared" si="10"/>
        <v>0</v>
      </c>
      <c r="W21" s="154">
        <f t="shared" si="11"/>
        <v>0</v>
      </c>
      <c r="X21" s="137">
        <f t="shared" si="12"/>
        <v>0</v>
      </c>
      <c r="Y21" s="137">
        <f t="shared" si="13"/>
        <v>0</v>
      </c>
    </row>
    <row r="22" spans="1:25">
      <c r="A22" s="153">
        <v>114</v>
      </c>
      <c r="B22" s="153" t="s">
        <v>164</v>
      </c>
      <c r="C22" s="153" t="s">
        <v>165</v>
      </c>
      <c r="D22" s="153" t="s">
        <v>170</v>
      </c>
      <c r="E22" s="153" t="s">
        <v>167</v>
      </c>
      <c r="F22" s="136" t="s">
        <v>168</v>
      </c>
      <c r="G22" s="154">
        <v>17.3342189645</v>
      </c>
      <c r="H22" s="154">
        <v>0</v>
      </c>
      <c r="I22" s="154">
        <v>0</v>
      </c>
      <c r="J22" s="155">
        <f t="shared" si="1"/>
        <v>0</v>
      </c>
      <c r="K22" s="155">
        <f t="shared" si="2"/>
        <v>0</v>
      </c>
      <c r="L22" s="155">
        <f>IF(F22="Current ASP",IF(ISERROR(VLOOKUP(A22,#REF!,3,FALSE)),1,1-VLOOKUP(A22,#REF!,3,FALSE)),0)</f>
        <v>0</v>
      </c>
      <c r="M22" s="137">
        <v>2736.84858755</v>
      </c>
      <c r="N22" s="154">
        <f t="shared" si="3"/>
        <v>2736.84858755</v>
      </c>
      <c r="O22" s="154">
        <f t="shared" si="4"/>
        <v>0</v>
      </c>
      <c r="P22" s="154">
        <f t="shared" si="5"/>
        <v>0</v>
      </c>
      <c r="Q22" s="154">
        <v>3742.7189414551185</v>
      </c>
      <c r="R22" s="154">
        <f t="shared" si="6"/>
        <v>3742.7189414551185</v>
      </c>
      <c r="S22" s="154">
        <f t="shared" si="7"/>
        <v>0</v>
      </c>
      <c r="T22" s="154">
        <f t="shared" si="8"/>
        <v>0</v>
      </c>
      <c r="U22" s="154">
        <f t="shared" si="9"/>
        <v>6479.5675290051186</v>
      </c>
      <c r="V22" s="154">
        <f t="shared" si="10"/>
        <v>0</v>
      </c>
      <c r="W22" s="154">
        <f t="shared" si="11"/>
        <v>0</v>
      </c>
      <c r="X22" s="137">
        <f t="shared" si="12"/>
        <v>0</v>
      </c>
      <c r="Y22" s="137">
        <f t="shared" si="13"/>
        <v>0</v>
      </c>
    </row>
    <row r="23" spans="1:25">
      <c r="A23" s="153">
        <v>115</v>
      </c>
      <c r="B23" s="153" t="s">
        <v>164</v>
      </c>
      <c r="C23" s="153" t="s">
        <v>165</v>
      </c>
      <c r="D23" s="153" t="s">
        <v>171</v>
      </c>
      <c r="E23" s="153" t="s">
        <v>167</v>
      </c>
      <c r="F23" s="136" t="s">
        <v>168</v>
      </c>
      <c r="G23" s="154">
        <v>0.24225813128400001</v>
      </c>
      <c r="H23" s="154">
        <v>0</v>
      </c>
      <c r="I23" s="154">
        <v>0</v>
      </c>
      <c r="J23" s="155">
        <f t="shared" si="1"/>
        <v>0</v>
      </c>
      <c r="K23" s="155">
        <f t="shared" si="2"/>
        <v>0</v>
      </c>
      <c r="L23" s="155">
        <f>IF(F23="Current ASP",IF(ISERROR(VLOOKUP(A23,#REF!,3,FALSE)),1,1-VLOOKUP(A23,#REF!,3,FALSE)),0)</f>
        <v>0</v>
      </c>
      <c r="M23" s="137">
        <v>2153.2655052</v>
      </c>
      <c r="N23" s="154">
        <f t="shared" si="3"/>
        <v>2153.2655052</v>
      </c>
      <c r="O23" s="154">
        <f t="shared" si="4"/>
        <v>0</v>
      </c>
      <c r="P23" s="154">
        <f t="shared" si="5"/>
        <v>0</v>
      </c>
      <c r="Q23" s="154">
        <v>2344.4967666822222</v>
      </c>
      <c r="R23" s="154">
        <f t="shared" si="6"/>
        <v>2344.4967666822222</v>
      </c>
      <c r="S23" s="154">
        <f t="shared" si="7"/>
        <v>0</v>
      </c>
      <c r="T23" s="154">
        <f t="shared" si="8"/>
        <v>0</v>
      </c>
      <c r="U23" s="154">
        <f t="shared" si="9"/>
        <v>4497.7622718822222</v>
      </c>
      <c r="V23" s="154">
        <f t="shared" si="10"/>
        <v>0</v>
      </c>
      <c r="W23" s="154">
        <f t="shared" si="11"/>
        <v>0</v>
      </c>
      <c r="X23" s="137">
        <f t="shared" si="12"/>
        <v>0</v>
      </c>
      <c r="Y23" s="137">
        <f t="shared" si="13"/>
        <v>0</v>
      </c>
    </row>
    <row r="24" spans="1:25">
      <c r="A24" s="153">
        <v>116</v>
      </c>
      <c r="B24" s="153" t="s">
        <v>164</v>
      </c>
      <c r="C24" s="153" t="s">
        <v>165</v>
      </c>
      <c r="D24" s="153" t="s">
        <v>170</v>
      </c>
      <c r="E24" s="153" t="s">
        <v>167</v>
      </c>
      <c r="F24" s="136" t="s">
        <v>168</v>
      </c>
      <c r="G24" s="154">
        <v>1.57419137383</v>
      </c>
      <c r="H24" s="154">
        <v>0</v>
      </c>
      <c r="I24" s="154">
        <v>0</v>
      </c>
      <c r="J24" s="155">
        <f t="shared" si="1"/>
        <v>0</v>
      </c>
      <c r="K24" s="155">
        <f t="shared" si="2"/>
        <v>0</v>
      </c>
      <c r="L24" s="155">
        <f>IF(F24="Current ASP",IF(ISERROR(VLOOKUP(A24,#REF!,3,FALSE)),1,1-VLOOKUP(A24,#REF!,3,FALSE)),0)</f>
        <v>0</v>
      </c>
      <c r="M24" s="137">
        <v>103.73328413</v>
      </c>
      <c r="N24" s="154">
        <f t="shared" si="3"/>
        <v>103.73328413</v>
      </c>
      <c r="O24" s="154">
        <f t="shared" si="4"/>
        <v>0</v>
      </c>
      <c r="P24" s="154">
        <f t="shared" si="5"/>
        <v>0</v>
      </c>
      <c r="Q24" s="154">
        <v>5151.544686545355</v>
      </c>
      <c r="R24" s="154">
        <f t="shared" si="6"/>
        <v>5151.544686545355</v>
      </c>
      <c r="S24" s="154">
        <f t="shared" si="7"/>
        <v>0</v>
      </c>
      <c r="T24" s="154">
        <f t="shared" si="8"/>
        <v>0</v>
      </c>
      <c r="U24" s="154">
        <f t="shared" si="9"/>
        <v>5255.2779706753554</v>
      </c>
      <c r="V24" s="154">
        <f t="shared" si="10"/>
        <v>0</v>
      </c>
      <c r="W24" s="154">
        <f t="shared" si="11"/>
        <v>0</v>
      </c>
      <c r="X24" s="137">
        <f t="shared" si="12"/>
        <v>0</v>
      </c>
      <c r="Y24" s="137">
        <f t="shared" si="13"/>
        <v>0</v>
      </c>
    </row>
    <row r="25" spans="1:25">
      <c r="A25" s="153">
        <v>117</v>
      </c>
      <c r="B25" s="153" t="s">
        <v>164</v>
      </c>
      <c r="C25" s="153" t="s">
        <v>165</v>
      </c>
      <c r="D25" s="153" t="s">
        <v>169</v>
      </c>
      <c r="E25" s="153" t="s">
        <v>167</v>
      </c>
      <c r="F25" s="136" t="s">
        <v>168</v>
      </c>
      <c r="G25" s="154">
        <v>5.4987023651799998</v>
      </c>
      <c r="H25" s="154">
        <v>0</v>
      </c>
      <c r="I25" s="154">
        <v>0</v>
      </c>
      <c r="J25" s="155">
        <f t="shared" si="1"/>
        <v>0</v>
      </c>
      <c r="K25" s="155">
        <f t="shared" si="2"/>
        <v>0</v>
      </c>
      <c r="L25" s="155">
        <f>IF(F25="Current ASP",IF(ISERROR(VLOOKUP(A25,#REF!,3,FALSE)),1,1-VLOOKUP(A25,#REF!,3,FALSE)),0)</f>
        <v>0</v>
      </c>
      <c r="M25" s="137">
        <v>0</v>
      </c>
      <c r="N25" s="154">
        <f t="shared" si="3"/>
        <v>0</v>
      </c>
      <c r="O25" s="154">
        <f t="shared" si="4"/>
        <v>0</v>
      </c>
      <c r="P25" s="154">
        <f t="shared" si="5"/>
        <v>0</v>
      </c>
      <c r="Q25" s="154">
        <v>6309.7654643286141</v>
      </c>
      <c r="R25" s="154">
        <f t="shared" si="6"/>
        <v>6309.7654643286141</v>
      </c>
      <c r="S25" s="154">
        <f t="shared" si="7"/>
        <v>0</v>
      </c>
      <c r="T25" s="154">
        <f t="shared" si="8"/>
        <v>0</v>
      </c>
      <c r="U25" s="154">
        <f t="shared" si="9"/>
        <v>6309.7654643286141</v>
      </c>
      <c r="V25" s="154">
        <f t="shared" si="10"/>
        <v>0</v>
      </c>
      <c r="W25" s="154">
        <f t="shared" si="11"/>
        <v>0</v>
      </c>
      <c r="X25" s="137">
        <f t="shared" si="12"/>
        <v>0</v>
      </c>
      <c r="Y25" s="137">
        <f t="shared" si="13"/>
        <v>0</v>
      </c>
    </row>
    <row r="26" spans="1:25">
      <c r="A26" s="153">
        <v>118</v>
      </c>
      <c r="B26" s="153" t="s">
        <v>164</v>
      </c>
      <c r="C26" s="153" t="s">
        <v>165</v>
      </c>
      <c r="D26" s="153" t="s">
        <v>169</v>
      </c>
      <c r="E26" s="153" t="s">
        <v>167</v>
      </c>
      <c r="F26" s="136" t="s">
        <v>168</v>
      </c>
      <c r="G26" s="154">
        <v>5.3280517266</v>
      </c>
      <c r="H26" s="154">
        <v>0</v>
      </c>
      <c r="I26" s="154">
        <v>0</v>
      </c>
      <c r="J26" s="155">
        <f t="shared" si="1"/>
        <v>0</v>
      </c>
      <c r="K26" s="155">
        <f t="shared" si="2"/>
        <v>0</v>
      </c>
      <c r="L26" s="155">
        <f>IF(F26="Current ASP",IF(ISERROR(VLOOKUP(A26,#REF!,3,FALSE)),1,1-VLOOKUP(A26,#REF!,3,FALSE)),0)</f>
        <v>0</v>
      </c>
      <c r="M26" s="137">
        <v>0</v>
      </c>
      <c r="N26" s="154">
        <f t="shared" si="3"/>
        <v>0</v>
      </c>
      <c r="O26" s="154">
        <f t="shared" si="4"/>
        <v>0</v>
      </c>
      <c r="P26" s="154">
        <f t="shared" si="5"/>
        <v>0</v>
      </c>
      <c r="Q26" s="154">
        <v>8925.1489162435719</v>
      </c>
      <c r="R26" s="154">
        <f t="shared" si="6"/>
        <v>8925.1489162435719</v>
      </c>
      <c r="S26" s="154">
        <f t="shared" si="7"/>
        <v>0</v>
      </c>
      <c r="T26" s="154">
        <f t="shared" si="8"/>
        <v>0</v>
      </c>
      <c r="U26" s="154">
        <f t="shared" si="9"/>
        <v>8925.1489162435719</v>
      </c>
      <c r="V26" s="154">
        <f t="shared" si="10"/>
        <v>0</v>
      </c>
      <c r="W26" s="154">
        <f t="shared" si="11"/>
        <v>0</v>
      </c>
      <c r="X26" s="137">
        <f t="shared" si="12"/>
        <v>0</v>
      </c>
      <c r="Y26" s="137">
        <f t="shared" si="13"/>
        <v>0</v>
      </c>
    </row>
    <row r="27" spans="1:25">
      <c r="A27" s="153">
        <v>119</v>
      </c>
      <c r="B27" s="153" t="s">
        <v>164</v>
      </c>
      <c r="C27" s="153" t="s">
        <v>165</v>
      </c>
      <c r="D27" s="153" t="s">
        <v>169</v>
      </c>
      <c r="E27" s="153" t="s">
        <v>167</v>
      </c>
      <c r="F27" s="136" t="s">
        <v>168</v>
      </c>
      <c r="G27" s="154">
        <v>4.29214621754</v>
      </c>
      <c r="H27" s="154">
        <v>0</v>
      </c>
      <c r="I27" s="154">
        <v>0</v>
      </c>
      <c r="J27" s="155">
        <f t="shared" si="1"/>
        <v>0</v>
      </c>
      <c r="K27" s="155">
        <f t="shared" si="2"/>
        <v>0</v>
      </c>
      <c r="L27" s="155">
        <f>IF(F27="Current ASP",IF(ISERROR(VLOOKUP(A27,#REF!,3,FALSE)),1,1-VLOOKUP(A27,#REF!,3,FALSE)),0)</f>
        <v>0</v>
      </c>
      <c r="M27" s="137">
        <v>0</v>
      </c>
      <c r="N27" s="154">
        <f t="shared" si="3"/>
        <v>0</v>
      </c>
      <c r="O27" s="154">
        <f t="shared" si="4"/>
        <v>0</v>
      </c>
      <c r="P27" s="154">
        <f t="shared" si="5"/>
        <v>0</v>
      </c>
      <c r="Q27" s="154">
        <v>11703.046059538967</v>
      </c>
      <c r="R27" s="154">
        <f t="shared" si="6"/>
        <v>11703.046059538967</v>
      </c>
      <c r="S27" s="154">
        <f t="shared" si="7"/>
        <v>0</v>
      </c>
      <c r="T27" s="154">
        <f t="shared" si="8"/>
        <v>0</v>
      </c>
      <c r="U27" s="154">
        <f t="shared" si="9"/>
        <v>11703.046059538967</v>
      </c>
      <c r="V27" s="154">
        <f t="shared" si="10"/>
        <v>0</v>
      </c>
      <c r="W27" s="154">
        <f t="shared" si="11"/>
        <v>0</v>
      </c>
      <c r="X27" s="137">
        <f t="shared" si="12"/>
        <v>0</v>
      </c>
      <c r="Y27" s="137">
        <f t="shared" si="13"/>
        <v>0</v>
      </c>
    </row>
    <row r="28" spans="1:25">
      <c r="A28" s="153">
        <v>120</v>
      </c>
      <c r="B28" s="153" t="s">
        <v>164</v>
      </c>
      <c r="C28" s="153" t="s">
        <v>165</v>
      </c>
      <c r="D28" s="153" t="s">
        <v>169</v>
      </c>
      <c r="E28" s="153" t="s">
        <v>167</v>
      </c>
      <c r="F28" s="136" t="s">
        <v>168</v>
      </c>
      <c r="G28" s="154">
        <v>7.35216521092</v>
      </c>
      <c r="H28" s="154">
        <v>0</v>
      </c>
      <c r="I28" s="154">
        <v>0</v>
      </c>
      <c r="J28" s="155">
        <f t="shared" si="1"/>
        <v>0</v>
      </c>
      <c r="K28" s="155">
        <f t="shared" si="2"/>
        <v>0</v>
      </c>
      <c r="L28" s="155">
        <f>IF(F28="Current ASP",IF(ISERROR(VLOOKUP(A28,#REF!,3,FALSE)),1,1-VLOOKUP(A28,#REF!,3,FALSE)),0)</f>
        <v>0</v>
      </c>
      <c r="M28" s="137">
        <v>76.459523391399998</v>
      </c>
      <c r="N28" s="154">
        <f t="shared" si="3"/>
        <v>76.459523391399998</v>
      </c>
      <c r="O28" s="154">
        <f t="shared" si="4"/>
        <v>0</v>
      </c>
      <c r="P28" s="154">
        <f t="shared" si="5"/>
        <v>0</v>
      </c>
      <c r="Q28" s="154">
        <v>6122.9223690161243</v>
      </c>
      <c r="R28" s="154">
        <f t="shared" si="6"/>
        <v>6122.9223690161243</v>
      </c>
      <c r="S28" s="154">
        <f t="shared" si="7"/>
        <v>0</v>
      </c>
      <c r="T28" s="154">
        <f t="shared" si="8"/>
        <v>0</v>
      </c>
      <c r="U28" s="154">
        <f t="shared" si="9"/>
        <v>6199.381892407524</v>
      </c>
      <c r="V28" s="154">
        <f t="shared" si="10"/>
        <v>0</v>
      </c>
      <c r="W28" s="154">
        <f t="shared" si="11"/>
        <v>0</v>
      </c>
      <c r="X28" s="137">
        <f t="shared" si="12"/>
        <v>0</v>
      </c>
      <c r="Y28" s="137">
        <f t="shared" si="13"/>
        <v>0</v>
      </c>
    </row>
    <row r="29" spans="1:25">
      <c r="A29" s="153">
        <v>121</v>
      </c>
      <c r="B29" s="153" t="s">
        <v>164</v>
      </c>
      <c r="C29" s="153" t="s">
        <v>165</v>
      </c>
      <c r="D29" s="153" t="s">
        <v>169</v>
      </c>
      <c r="E29" s="153" t="s">
        <v>167</v>
      </c>
      <c r="F29" s="136" t="s">
        <v>168</v>
      </c>
      <c r="G29" s="154">
        <v>7.4552509768500004</v>
      </c>
      <c r="H29" s="154">
        <v>0</v>
      </c>
      <c r="I29" s="154">
        <v>0</v>
      </c>
      <c r="J29" s="155">
        <f t="shared" si="1"/>
        <v>0</v>
      </c>
      <c r="K29" s="155">
        <f t="shared" si="2"/>
        <v>0</v>
      </c>
      <c r="L29" s="155">
        <f>IF(F29="Current ASP",IF(ISERROR(VLOOKUP(A29,#REF!,3,FALSE)),1,1-VLOOKUP(A29,#REF!,3,FALSE)),0)</f>
        <v>0</v>
      </c>
      <c r="M29" s="137">
        <v>0</v>
      </c>
      <c r="N29" s="154">
        <f t="shared" si="3"/>
        <v>0</v>
      </c>
      <c r="O29" s="154">
        <f t="shared" si="4"/>
        <v>0</v>
      </c>
      <c r="P29" s="154">
        <f t="shared" si="5"/>
        <v>0</v>
      </c>
      <c r="Q29" s="154">
        <v>13526.838209041511</v>
      </c>
      <c r="R29" s="154">
        <f t="shared" si="6"/>
        <v>13526.838209041511</v>
      </c>
      <c r="S29" s="154">
        <f t="shared" si="7"/>
        <v>0</v>
      </c>
      <c r="T29" s="154">
        <f t="shared" si="8"/>
        <v>0</v>
      </c>
      <c r="U29" s="154">
        <f t="shared" si="9"/>
        <v>13526.838209041511</v>
      </c>
      <c r="V29" s="154">
        <f t="shared" si="10"/>
        <v>0</v>
      </c>
      <c r="W29" s="154">
        <f t="shared" si="11"/>
        <v>0</v>
      </c>
      <c r="X29" s="137">
        <f t="shared" si="12"/>
        <v>0</v>
      </c>
      <c r="Y29" s="137">
        <f t="shared" si="13"/>
        <v>0</v>
      </c>
    </row>
    <row r="30" spans="1:25">
      <c r="A30" s="153">
        <v>122</v>
      </c>
      <c r="B30" s="153" t="s">
        <v>164</v>
      </c>
      <c r="C30" s="153" t="s">
        <v>165</v>
      </c>
      <c r="D30" s="153" t="s">
        <v>169</v>
      </c>
      <c r="E30" s="153" t="s">
        <v>167</v>
      </c>
      <c r="F30" s="136" t="s">
        <v>168</v>
      </c>
      <c r="G30" s="154">
        <v>7.28182148478</v>
      </c>
      <c r="H30" s="154">
        <v>0</v>
      </c>
      <c r="I30" s="154">
        <v>0</v>
      </c>
      <c r="J30" s="155">
        <f t="shared" si="1"/>
        <v>0</v>
      </c>
      <c r="K30" s="155">
        <f t="shared" si="2"/>
        <v>0</v>
      </c>
      <c r="L30" s="155">
        <f>IF(F30="Current ASP",IF(ISERROR(VLOOKUP(A30,#REF!,3,FALSE)),1,1-VLOOKUP(A30,#REF!,3,FALSE)),0)</f>
        <v>0</v>
      </c>
      <c r="M30" s="137">
        <v>0</v>
      </c>
      <c r="N30" s="154">
        <f t="shared" si="3"/>
        <v>0</v>
      </c>
      <c r="O30" s="154">
        <f t="shared" si="4"/>
        <v>0</v>
      </c>
      <c r="P30" s="154">
        <f t="shared" si="5"/>
        <v>0</v>
      </c>
      <c r="Q30" s="154">
        <v>13823.663912028989</v>
      </c>
      <c r="R30" s="154">
        <f t="shared" si="6"/>
        <v>13823.663912028989</v>
      </c>
      <c r="S30" s="154">
        <f t="shared" si="7"/>
        <v>0</v>
      </c>
      <c r="T30" s="154">
        <f t="shared" si="8"/>
        <v>0</v>
      </c>
      <c r="U30" s="154">
        <f t="shared" si="9"/>
        <v>13823.663912028989</v>
      </c>
      <c r="V30" s="154">
        <f t="shared" si="10"/>
        <v>0</v>
      </c>
      <c r="W30" s="154">
        <f t="shared" si="11"/>
        <v>0</v>
      </c>
      <c r="X30" s="137">
        <f t="shared" si="12"/>
        <v>0</v>
      </c>
      <c r="Y30" s="137">
        <f t="shared" si="13"/>
        <v>0</v>
      </c>
    </row>
    <row r="31" spans="1:25">
      <c r="A31" s="153">
        <v>123</v>
      </c>
      <c r="B31" s="153" t="s">
        <v>164</v>
      </c>
      <c r="C31" s="153" t="s">
        <v>165</v>
      </c>
      <c r="D31" s="153" t="s">
        <v>169</v>
      </c>
      <c r="E31" s="153" t="s">
        <v>167</v>
      </c>
      <c r="F31" s="136" t="s">
        <v>168</v>
      </c>
      <c r="G31" s="154">
        <v>5.2815296653999999</v>
      </c>
      <c r="H31" s="154">
        <v>0</v>
      </c>
      <c r="I31" s="154">
        <v>0</v>
      </c>
      <c r="J31" s="155">
        <f t="shared" si="1"/>
        <v>0</v>
      </c>
      <c r="K31" s="155">
        <f t="shared" si="2"/>
        <v>0</v>
      </c>
      <c r="L31" s="155">
        <f>IF(F31="Current ASP",IF(ISERROR(VLOOKUP(A31,#REF!,3,FALSE)),1,1-VLOOKUP(A31,#REF!,3,FALSE)),0)</f>
        <v>0</v>
      </c>
      <c r="M31" s="137">
        <v>0</v>
      </c>
      <c r="N31" s="154">
        <f t="shared" si="3"/>
        <v>0</v>
      </c>
      <c r="O31" s="154">
        <f t="shared" si="4"/>
        <v>0</v>
      </c>
      <c r="P31" s="154">
        <f t="shared" si="5"/>
        <v>0</v>
      </c>
      <c r="Q31" s="154">
        <v>8055.5533203938667</v>
      </c>
      <c r="R31" s="154">
        <f t="shared" si="6"/>
        <v>8055.5533203938667</v>
      </c>
      <c r="S31" s="154">
        <f t="shared" si="7"/>
        <v>0</v>
      </c>
      <c r="T31" s="154">
        <f t="shared" si="8"/>
        <v>0</v>
      </c>
      <c r="U31" s="154">
        <f t="shared" si="9"/>
        <v>8055.5533203938667</v>
      </c>
      <c r="V31" s="154">
        <f t="shared" si="10"/>
        <v>0</v>
      </c>
      <c r="W31" s="154">
        <f t="shared" si="11"/>
        <v>0</v>
      </c>
      <c r="X31" s="137">
        <f t="shared" si="12"/>
        <v>0</v>
      </c>
      <c r="Y31" s="137">
        <f t="shared" si="13"/>
        <v>0</v>
      </c>
    </row>
    <row r="32" spans="1:25">
      <c r="A32" s="153">
        <v>124</v>
      </c>
      <c r="B32" s="153" t="s">
        <v>164</v>
      </c>
      <c r="C32" s="153" t="s">
        <v>165</v>
      </c>
      <c r="D32" s="153" t="s">
        <v>171</v>
      </c>
      <c r="E32" s="153" t="s">
        <v>167</v>
      </c>
      <c r="F32" s="136" t="s">
        <v>168</v>
      </c>
      <c r="G32" s="154">
        <v>3.7279935546199998</v>
      </c>
      <c r="H32" s="154">
        <v>0</v>
      </c>
      <c r="I32" s="154">
        <v>0</v>
      </c>
      <c r="J32" s="155">
        <f t="shared" si="1"/>
        <v>0</v>
      </c>
      <c r="K32" s="155">
        <f t="shared" si="2"/>
        <v>0</v>
      </c>
      <c r="L32" s="155">
        <f>IF(F32="Current ASP",IF(ISERROR(VLOOKUP(A32,#REF!,3,FALSE)),1,1-VLOOKUP(A32,#REF!,3,FALSE)),0)</f>
        <v>0</v>
      </c>
      <c r="M32" s="137">
        <v>493.53205252800001</v>
      </c>
      <c r="N32" s="154">
        <f t="shared" si="3"/>
        <v>493.53205252800001</v>
      </c>
      <c r="O32" s="154">
        <f t="shared" si="4"/>
        <v>0</v>
      </c>
      <c r="P32" s="154">
        <f t="shared" si="5"/>
        <v>0</v>
      </c>
      <c r="Q32" s="154">
        <v>2878.4218487393164</v>
      </c>
      <c r="R32" s="154">
        <f t="shared" si="6"/>
        <v>2878.4218487393164</v>
      </c>
      <c r="S32" s="154">
        <f t="shared" si="7"/>
        <v>0</v>
      </c>
      <c r="T32" s="154">
        <f t="shared" si="8"/>
        <v>0</v>
      </c>
      <c r="U32" s="154">
        <f t="shared" si="9"/>
        <v>3371.9539012673163</v>
      </c>
      <c r="V32" s="154">
        <f t="shared" si="10"/>
        <v>0</v>
      </c>
      <c r="W32" s="154">
        <f t="shared" si="11"/>
        <v>0</v>
      </c>
      <c r="X32" s="137">
        <f t="shared" si="12"/>
        <v>0</v>
      </c>
      <c r="Y32" s="137">
        <f t="shared" si="13"/>
        <v>0</v>
      </c>
    </row>
    <row r="33" spans="1:25">
      <c r="A33" s="153">
        <v>125</v>
      </c>
      <c r="B33" s="153" t="s">
        <v>164</v>
      </c>
      <c r="C33" s="153" t="s">
        <v>165</v>
      </c>
      <c r="D33" s="153" t="s">
        <v>169</v>
      </c>
      <c r="E33" s="153" t="s">
        <v>167</v>
      </c>
      <c r="F33" s="136" t="s">
        <v>168</v>
      </c>
      <c r="G33" s="154">
        <v>11.2366017712</v>
      </c>
      <c r="H33" s="154">
        <v>0</v>
      </c>
      <c r="I33" s="154">
        <v>0</v>
      </c>
      <c r="J33" s="155">
        <f t="shared" si="1"/>
        <v>0</v>
      </c>
      <c r="K33" s="155">
        <f t="shared" si="2"/>
        <v>0</v>
      </c>
      <c r="L33" s="155">
        <f>IF(F33="Current ASP",IF(ISERROR(VLOOKUP(A33,#REF!,3,FALSE)),1,1-VLOOKUP(A33,#REF!,3,FALSE)),0)</f>
        <v>0</v>
      </c>
      <c r="M33" s="137">
        <v>937.85410332699996</v>
      </c>
      <c r="N33" s="154">
        <f t="shared" si="3"/>
        <v>937.85410332699996</v>
      </c>
      <c r="O33" s="154">
        <f t="shared" si="4"/>
        <v>0</v>
      </c>
      <c r="P33" s="154">
        <f t="shared" si="5"/>
        <v>0</v>
      </c>
      <c r="Q33" s="154">
        <v>10223.422000956574</v>
      </c>
      <c r="R33" s="154">
        <f t="shared" si="6"/>
        <v>10223.422000956574</v>
      </c>
      <c r="S33" s="154">
        <f t="shared" si="7"/>
        <v>0</v>
      </c>
      <c r="T33" s="154">
        <f t="shared" si="8"/>
        <v>0</v>
      </c>
      <c r="U33" s="154">
        <f t="shared" si="9"/>
        <v>11161.276104283574</v>
      </c>
      <c r="V33" s="154">
        <f t="shared" si="10"/>
        <v>0</v>
      </c>
      <c r="W33" s="154">
        <f t="shared" si="11"/>
        <v>0</v>
      </c>
      <c r="X33" s="137">
        <f t="shared" si="12"/>
        <v>0</v>
      </c>
      <c r="Y33" s="137">
        <f t="shared" si="13"/>
        <v>0</v>
      </c>
    </row>
    <row r="34" spans="1:25">
      <c r="A34" s="153">
        <v>126</v>
      </c>
      <c r="B34" s="153" t="s">
        <v>164</v>
      </c>
      <c r="C34" s="153" t="s">
        <v>165</v>
      </c>
      <c r="D34" s="153" t="s">
        <v>169</v>
      </c>
      <c r="E34" s="153" t="s">
        <v>167</v>
      </c>
      <c r="F34" s="136" t="s">
        <v>168</v>
      </c>
      <c r="G34" s="154">
        <v>0.19968477826600001</v>
      </c>
      <c r="H34" s="154">
        <v>0</v>
      </c>
      <c r="I34" s="154">
        <v>0</v>
      </c>
      <c r="J34" s="155">
        <f t="shared" si="1"/>
        <v>0</v>
      </c>
      <c r="K34" s="155">
        <f t="shared" si="2"/>
        <v>0</v>
      </c>
      <c r="L34" s="155">
        <f>IF(F34="Current ASP",IF(ISERROR(VLOOKUP(A34,#REF!,3,FALSE)),1,1-VLOOKUP(A34,#REF!,3,FALSE)),0)</f>
        <v>0</v>
      </c>
      <c r="M34" s="137">
        <v>271.63392000900001</v>
      </c>
      <c r="N34" s="154">
        <f t="shared" si="3"/>
        <v>271.63392000900001</v>
      </c>
      <c r="O34" s="154">
        <f t="shared" si="4"/>
        <v>0</v>
      </c>
      <c r="P34" s="154">
        <f t="shared" si="5"/>
        <v>0</v>
      </c>
      <c r="Q34" s="154">
        <v>20445.652238575327</v>
      </c>
      <c r="R34" s="154">
        <f t="shared" si="6"/>
        <v>20445.652238575327</v>
      </c>
      <c r="S34" s="154">
        <f t="shared" si="7"/>
        <v>0</v>
      </c>
      <c r="T34" s="154">
        <f t="shared" si="8"/>
        <v>0</v>
      </c>
      <c r="U34" s="154">
        <f t="shared" si="9"/>
        <v>20717.286158584327</v>
      </c>
      <c r="V34" s="154">
        <f t="shared" si="10"/>
        <v>0</v>
      </c>
      <c r="W34" s="154">
        <f t="shared" si="11"/>
        <v>0</v>
      </c>
      <c r="X34" s="137">
        <f t="shared" si="12"/>
        <v>0</v>
      </c>
      <c r="Y34" s="137">
        <f t="shared" si="13"/>
        <v>0</v>
      </c>
    </row>
    <row r="35" spans="1:25">
      <c r="A35" s="153">
        <v>127</v>
      </c>
      <c r="B35" s="153" t="s">
        <v>164</v>
      </c>
      <c r="C35" s="153" t="s">
        <v>165</v>
      </c>
      <c r="D35" s="153" t="s">
        <v>172</v>
      </c>
      <c r="E35" s="153" t="s">
        <v>167</v>
      </c>
      <c r="F35" s="136" t="s">
        <v>168</v>
      </c>
      <c r="G35" s="154">
        <v>1.9310436584199999</v>
      </c>
      <c r="H35" s="154">
        <v>0</v>
      </c>
      <c r="I35" s="154">
        <v>0</v>
      </c>
      <c r="J35" s="155">
        <f t="shared" si="1"/>
        <v>0</v>
      </c>
      <c r="K35" s="155">
        <f t="shared" si="2"/>
        <v>0</v>
      </c>
      <c r="L35" s="155">
        <f>IF(F35="Current ASP",IF(ISERROR(VLOOKUP(A35,#REF!,3,FALSE)),1,1-VLOOKUP(A35,#REF!,3,FALSE)),0)</f>
        <v>0</v>
      </c>
      <c r="M35" s="137">
        <v>2228.93776411</v>
      </c>
      <c r="N35" s="154">
        <f t="shared" si="3"/>
        <v>2228.93776411</v>
      </c>
      <c r="O35" s="154">
        <f t="shared" si="4"/>
        <v>0</v>
      </c>
      <c r="P35" s="154">
        <f t="shared" si="5"/>
        <v>0</v>
      </c>
      <c r="Q35" s="154">
        <v>529.75105542654512</v>
      </c>
      <c r="R35" s="154">
        <f t="shared" si="6"/>
        <v>529.75105542654512</v>
      </c>
      <c r="S35" s="154">
        <f t="shared" si="7"/>
        <v>0</v>
      </c>
      <c r="T35" s="154">
        <f t="shared" si="8"/>
        <v>0</v>
      </c>
      <c r="U35" s="154">
        <f t="shared" si="9"/>
        <v>2758.688819536545</v>
      </c>
      <c r="V35" s="154">
        <f t="shared" si="10"/>
        <v>0</v>
      </c>
      <c r="W35" s="154">
        <f t="shared" si="11"/>
        <v>0</v>
      </c>
      <c r="X35" s="137">
        <f t="shared" si="12"/>
        <v>0</v>
      </c>
      <c r="Y35" s="137">
        <f t="shared" si="13"/>
        <v>0</v>
      </c>
    </row>
    <row r="36" spans="1:25">
      <c r="A36" s="153">
        <v>128</v>
      </c>
      <c r="B36" s="153" t="s">
        <v>164</v>
      </c>
      <c r="C36" s="153" t="s">
        <v>165</v>
      </c>
      <c r="D36" s="153" t="s">
        <v>172</v>
      </c>
      <c r="E36" s="153" t="s">
        <v>167</v>
      </c>
      <c r="F36" s="136" t="s">
        <v>168</v>
      </c>
      <c r="G36" s="154">
        <v>0.65964017291099997</v>
      </c>
      <c r="H36" s="154">
        <v>0</v>
      </c>
      <c r="I36" s="154">
        <v>0</v>
      </c>
      <c r="J36" s="155">
        <f t="shared" si="1"/>
        <v>0</v>
      </c>
      <c r="K36" s="155">
        <f t="shared" si="2"/>
        <v>0</v>
      </c>
      <c r="L36" s="155">
        <f>IF(F36="Current ASP",IF(ISERROR(VLOOKUP(A36,#REF!,3,FALSE)),1,1-VLOOKUP(A36,#REF!,3,FALSE)),0)</f>
        <v>0</v>
      </c>
      <c r="M36" s="137">
        <v>3448.87943907</v>
      </c>
      <c r="N36" s="154">
        <f t="shared" si="3"/>
        <v>3448.87943907</v>
      </c>
      <c r="O36" s="154">
        <f t="shared" si="4"/>
        <v>0</v>
      </c>
      <c r="P36" s="154">
        <f t="shared" si="5"/>
        <v>0</v>
      </c>
      <c r="Q36" s="154">
        <v>6869.6887256413293</v>
      </c>
      <c r="R36" s="154">
        <f t="shared" si="6"/>
        <v>6869.6887256413293</v>
      </c>
      <c r="S36" s="154">
        <f t="shared" si="7"/>
        <v>0</v>
      </c>
      <c r="T36" s="154">
        <f t="shared" si="8"/>
        <v>0</v>
      </c>
      <c r="U36" s="154">
        <f t="shared" si="9"/>
        <v>10318.568164711329</v>
      </c>
      <c r="V36" s="154">
        <f t="shared" si="10"/>
        <v>0</v>
      </c>
      <c r="W36" s="154">
        <f t="shared" si="11"/>
        <v>0</v>
      </c>
      <c r="X36" s="137">
        <f t="shared" si="12"/>
        <v>0</v>
      </c>
      <c r="Y36" s="137">
        <f t="shared" si="13"/>
        <v>0</v>
      </c>
    </row>
    <row r="37" spans="1:25">
      <c r="A37" s="153">
        <v>129</v>
      </c>
      <c r="B37" s="153" t="s">
        <v>164</v>
      </c>
      <c r="C37" s="153" t="s">
        <v>165</v>
      </c>
      <c r="D37" s="153" t="s">
        <v>172</v>
      </c>
      <c r="E37" s="153" t="s">
        <v>167</v>
      </c>
      <c r="F37" s="136" t="s">
        <v>168</v>
      </c>
      <c r="G37" s="154">
        <v>5.3170330126999996</v>
      </c>
      <c r="H37" s="154">
        <v>0</v>
      </c>
      <c r="I37" s="154">
        <v>0</v>
      </c>
      <c r="J37" s="155">
        <f t="shared" si="1"/>
        <v>0</v>
      </c>
      <c r="K37" s="155">
        <f t="shared" si="2"/>
        <v>0</v>
      </c>
      <c r="L37" s="155">
        <f>IF(F37="Current ASP",IF(ISERROR(VLOOKUP(A37,#REF!,3,FALSE)),1,1-VLOOKUP(A37,#REF!,3,FALSE)),0)</f>
        <v>0</v>
      </c>
      <c r="M37" s="137">
        <v>0</v>
      </c>
      <c r="N37" s="154">
        <f t="shared" si="3"/>
        <v>0</v>
      </c>
      <c r="O37" s="154">
        <f t="shared" si="4"/>
        <v>0</v>
      </c>
      <c r="P37" s="154">
        <f t="shared" si="5"/>
        <v>0</v>
      </c>
      <c r="Q37" s="154">
        <v>28.056309333018483</v>
      </c>
      <c r="R37" s="154">
        <f t="shared" si="6"/>
        <v>28.056309333018483</v>
      </c>
      <c r="S37" s="154">
        <f t="shared" si="7"/>
        <v>0</v>
      </c>
      <c r="T37" s="154">
        <f t="shared" si="8"/>
        <v>0</v>
      </c>
      <c r="U37" s="154">
        <f t="shared" si="9"/>
        <v>28.056309333018483</v>
      </c>
      <c r="V37" s="154">
        <f t="shared" si="10"/>
        <v>0</v>
      </c>
      <c r="W37" s="154">
        <f t="shared" si="11"/>
        <v>0</v>
      </c>
      <c r="X37" s="137">
        <f t="shared" si="12"/>
        <v>0</v>
      </c>
      <c r="Y37" s="137">
        <f t="shared" si="13"/>
        <v>0</v>
      </c>
    </row>
    <row r="38" spans="1:25">
      <c r="A38" s="153">
        <v>130</v>
      </c>
      <c r="B38" s="153" t="s">
        <v>164</v>
      </c>
      <c r="C38" s="153" t="s">
        <v>165</v>
      </c>
      <c r="D38" s="153" t="s">
        <v>169</v>
      </c>
      <c r="E38" s="153" t="s">
        <v>167</v>
      </c>
      <c r="F38" s="136" t="s">
        <v>168</v>
      </c>
      <c r="G38" s="154">
        <v>4.9551455228499997</v>
      </c>
      <c r="H38" s="154">
        <v>0</v>
      </c>
      <c r="I38" s="154">
        <v>0</v>
      </c>
      <c r="J38" s="155">
        <f t="shared" si="1"/>
        <v>0</v>
      </c>
      <c r="K38" s="155">
        <f t="shared" si="2"/>
        <v>0</v>
      </c>
      <c r="L38" s="155">
        <f>IF(F38="Current ASP",IF(ISERROR(VLOOKUP(A38,#REF!,3,FALSE)),1,1-VLOOKUP(A38,#REF!,3,FALSE)),0)</f>
        <v>0</v>
      </c>
      <c r="M38" s="137">
        <v>651.88310735599998</v>
      </c>
      <c r="N38" s="154">
        <f t="shared" si="3"/>
        <v>651.88310735599998</v>
      </c>
      <c r="O38" s="154">
        <f t="shared" si="4"/>
        <v>0</v>
      </c>
      <c r="P38" s="154">
        <f t="shared" si="5"/>
        <v>0</v>
      </c>
      <c r="Q38" s="154">
        <v>4216.3347894481622</v>
      </c>
      <c r="R38" s="154">
        <f t="shared" si="6"/>
        <v>4216.3347894481622</v>
      </c>
      <c r="S38" s="154">
        <f t="shared" si="7"/>
        <v>0</v>
      </c>
      <c r="T38" s="154">
        <f t="shared" si="8"/>
        <v>0</v>
      </c>
      <c r="U38" s="154">
        <f t="shared" si="9"/>
        <v>4868.2178968041626</v>
      </c>
      <c r="V38" s="154">
        <f t="shared" si="10"/>
        <v>0</v>
      </c>
      <c r="W38" s="154">
        <f t="shared" si="11"/>
        <v>0</v>
      </c>
      <c r="X38" s="137">
        <f t="shared" si="12"/>
        <v>0</v>
      </c>
      <c r="Y38" s="137">
        <f t="shared" si="13"/>
        <v>0</v>
      </c>
    </row>
    <row r="39" spans="1:25">
      <c r="A39" s="153">
        <v>131</v>
      </c>
      <c r="B39" s="153" t="s">
        <v>164</v>
      </c>
      <c r="C39" s="153" t="s">
        <v>165</v>
      </c>
      <c r="D39" s="153" t="s">
        <v>172</v>
      </c>
      <c r="E39" s="153" t="s">
        <v>167</v>
      </c>
      <c r="F39" s="136" t="s">
        <v>168</v>
      </c>
      <c r="G39" s="154">
        <v>0</v>
      </c>
      <c r="H39" s="154">
        <v>0</v>
      </c>
      <c r="I39" s="154">
        <v>0</v>
      </c>
      <c r="J39" s="155">
        <f t="shared" si="1"/>
        <v>0</v>
      </c>
      <c r="K39" s="155">
        <f t="shared" si="2"/>
        <v>0</v>
      </c>
      <c r="L39" s="155">
        <f>IF(F39="Current ASP",IF(ISERROR(VLOOKUP(A39,#REF!,3,FALSE)),1,1-VLOOKUP(A39,#REF!,3,FALSE)),0)</f>
        <v>0</v>
      </c>
      <c r="M39" s="137">
        <v>984.90698147499995</v>
      </c>
      <c r="N39" s="154">
        <f t="shared" si="3"/>
        <v>984.90698147499995</v>
      </c>
      <c r="O39" s="154">
        <f t="shared" si="4"/>
        <v>0</v>
      </c>
      <c r="P39" s="154">
        <f t="shared" si="5"/>
        <v>0</v>
      </c>
      <c r="Q39" s="154">
        <v>7508.7417686124463</v>
      </c>
      <c r="R39" s="154">
        <f t="shared" si="6"/>
        <v>7508.7417686124463</v>
      </c>
      <c r="S39" s="154">
        <f t="shared" si="7"/>
        <v>0</v>
      </c>
      <c r="T39" s="154">
        <f t="shared" si="8"/>
        <v>0</v>
      </c>
      <c r="U39" s="154">
        <f t="shared" si="9"/>
        <v>8493.6487500874464</v>
      </c>
      <c r="V39" s="154">
        <f t="shared" si="10"/>
        <v>0</v>
      </c>
      <c r="W39" s="154">
        <f t="shared" si="11"/>
        <v>0</v>
      </c>
      <c r="X39" s="137">
        <f t="shared" si="12"/>
        <v>0</v>
      </c>
      <c r="Y39" s="137">
        <f t="shared" si="13"/>
        <v>0</v>
      </c>
    </row>
    <row r="40" spans="1:25">
      <c r="A40" s="153">
        <v>201</v>
      </c>
      <c r="B40" s="153" t="s">
        <v>164</v>
      </c>
      <c r="C40" s="153" t="s">
        <v>165</v>
      </c>
      <c r="D40" s="153" t="s">
        <v>173</v>
      </c>
      <c r="E40" s="153" t="s">
        <v>167</v>
      </c>
      <c r="F40" s="136" t="s">
        <v>168</v>
      </c>
      <c r="G40" s="154">
        <v>11.608043348200001</v>
      </c>
      <c r="H40" s="154">
        <v>0</v>
      </c>
      <c r="I40" s="154">
        <v>0</v>
      </c>
      <c r="J40" s="155">
        <f t="shared" si="1"/>
        <v>0</v>
      </c>
      <c r="K40" s="155">
        <f t="shared" si="2"/>
        <v>0</v>
      </c>
      <c r="L40" s="155">
        <f>IF(F40="Current ASP",IF(ISERROR(VLOOKUP(A40,#REF!,3,FALSE)),1,1-VLOOKUP(A40,#REF!,3,FALSE)),0)</f>
        <v>0</v>
      </c>
      <c r="M40" s="137">
        <v>2255.0728095300001</v>
      </c>
      <c r="N40" s="154">
        <f t="shared" si="3"/>
        <v>2255.0728095300001</v>
      </c>
      <c r="O40" s="154">
        <f t="shared" si="4"/>
        <v>0</v>
      </c>
      <c r="P40" s="154">
        <f t="shared" si="5"/>
        <v>0</v>
      </c>
      <c r="Q40" s="154">
        <v>4062.6669816578305</v>
      </c>
      <c r="R40" s="154">
        <f t="shared" si="6"/>
        <v>4062.6669816578305</v>
      </c>
      <c r="S40" s="154">
        <f t="shared" si="7"/>
        <v>0</v>
      </c>
      <c r="T40" s="154">
        <f t="shared" si="8"/>
        <v>0</v>
      </c>
      <c r="U40" s="154">
        <f t="shared" si="9"/>
        <v>6317.7397911878306</v>
      </c>
      <c r="V40" s="154">
        <f t="shared" si="10"/>
        <v>0</v>
      </c>
      <c r="W40" s="154">
        <f t="shared" si="11"/>
        <v>0</v>
      </c>
      <c r="X40" s="137">
        <f t="shared" si="12"/>
        <v>0</v>
      </c>
      <c r="Y40" s="137">
        <f t="shared" si="13"/>
        <v>0</v>
      </c>
    </row>
    <row r="41" spans="1:25">
      <c r="A41" s="153">
        <v>202</v>
      </c>
      <c r="B41" s="153" t="s">
        <v>164</v>
      </c>
      <c r="C41" s="153" t="s">
        <v>165</v>
      </c>
      <c r="D41" s="153" t="s">
        <v>173</v>
      </c>
      <c r="E41" s="153" t="s">
        <v>167</v>
      </c>
      <c r="F41" s="136" t="s">
        <v>168</v>
      </c>
      <c r="G41" s="154">
        <v>19.429034720899999</v>
      </c>
      <c r="H41" s="154">
        <v>0</v>
      </c>
      <c r="I41" s="154">
        <v>0</v>
      </c>
      <c r="J41" s="155">
        <f t="shared" si="1"/>
        <v>0</v>
      </c>
      <c r="K41" s="155">
        <f t="shared" si="2"/>
        <v>0</v>
      </c>
      <c r="L41" s="155">
        <f>IF(F41="Current ASP",IF(ISERROR(VLOOKUP(A41,#REF!,3,FALSE)),1,1-VLOOKUP(A41,#REF!,3,FALSE)),0)</f>
        <v>0</v>
      </c>
      <c r="M41" s="137">
        <v>3851.9068102900001</v>
      </c>
      <c r="N41" s="154">
        <f t="shared" si="3"/>
        <v>3851.9068102900001</v>
      </c>
      <c r="O41" s="154">
        <f t="shared" si="4"/>
        <v>0</v>
      </c>
      <c r="P41" s="154">
        <f t="shared" si="5"/>
        <v>0</v>
      </c>
      <c r="Q41" s="154">
        <v>1506.9522542456202</v>
      </c>
      <c r="R41" s="154">
        <f t="shared" si="6"/>
        <v>1506.9522542456202</v>
      </c>
      <c r="S41" s="154">
        <f t="shared" si="7"/>
        <v>0</v>
      </c>
      <c r="T41" s="154">
        <f t="shared" si="8"/>
        <v>0</v>
      </c>
      <c r="U41" s="154">
        <f t="shared" si="9"/>
        <v>5358.8590645356198</v>
      </c>
      <c r="V41" s="154">
        <f t="shared" si="10"/>
        <v>0</v>
      </c>
      <c r="W41" s="154">
        <f t="shared" si="11"/>
        <v>0</v>
      </c>
      <c r="X41" s="137">
        <f t="shared" si="12"/>
        <v>0</v>
      </c>
      <c r="Y41" s="137">
        <f t="shared" si="13"/>
        <v>0</v>
      </c>
    </row>
    <row r="42" spans="1:25">
      <c r="A42" s="153">
        <v>203</v>
      </c>
      <c r="B42" s="153" t="s">
        <v>164</v>
      </c>
      <c r="C42" s="153" t="s">
        <v>165</v>
      </c>
      <c r="D42" s="153" t="s">
        <v>173</v>
      </c>
      <c r="E42" s="153" t="s">
        <v>167</v>
      </c>
      <c r="F42" s="136" t="s">
        <v>168</v>
      </c>
      <c r="G42" s="154">
        <v>24.4476029426</v>
      </c>
      <c r="H42" s="154">
        <v>0</v>
      </c>
      <c r="I42" s="154">
        <v>0</v>
      </c>
      <c r="J42" s="155">
        <f t="shared" si="1"/>
        <v>0</v>
      </c>
      <c r="K42" s="155">
        <f t="shared" si="2"/>
        <v>0</v>
      </c>
      <c r="L42" s="155">
        <f>IF(F42="Current ASP",IF(ISERROR(VLOOKUP(A42,#REF!,3,FALSE)),1,1-VLOOKUP(A42,#REF!,3,FALSE)),0)</f>
        <v>0</v>
      </c>
      <c r="M42" s="137">
        <v>3470.5178913899999</v>
      </c>
      <c r="N42" s="154">
        <f t="shared" si="3"/>
        <v>3470.5178913899999</v>
      </c>
      <c r="O42" s="154">
        <f t="shared" si="4"/>
        <v>0</v>
      </c>
      <c r="P42" s="154">
        <f t="shared" si="5"/>
        <v>0</v>
      </c>
      <c r="Q42" s="154">
        <v>1421.4623436964639</v>
      </c>
      <c r="R42" s="154">
        <f t="shared" si="6"/>
        <v>1421.4623436964639</v>
      </c>
      <c r="S42" s="154">
        <f t="shared" si="7"/>
        <v>0</v>
      </c>
      <c r="T42" s="154">
        <f t="shared" si="8"/>
        <v>0</v>
      </c>
      <c r="U42" s="154">
        <f t="shared" si="9"/>
        <v>4891.9802350864638</v>
      </c>
      <c r="V42" s="154">
        <f t="shared" si="10"/>
        <v>0</v>
      </c>
      <c r="W42" s="154">
        <f t="shared" si="11"/>
        <v>0</v>
      </c>
      <c r="X42" s="137">
        <f t="shared" si="12"/>
        <v>0</v>
      </c>
      <c r="Y42" s="137">
        <f t="shared" si="13"/>
        <v>0</v>
      </c>
    </row>
    <row r="43" spans="1:25">
      <c r="A43" s="153">
        <v>204</v>
      </c>
      <c r="B43" s="153" t="s">
        <v>164</v>
      </c>
      <c r="C43" s="153" t="s">
        <v>165</v>
      </c>
      <c r="D43" s="153" t="s">
        <v>173</v>
      </c>
      <c r="E43" s="153" t="s">
        <v>167</v>
      </c>
      <c r="F43" s="136" t="s">
        <v>168</v>
      </c>
      <c r="G43" s="154">
        <v>14.613918633200001</v>
      </c>
      <c r="H43" s="154">
        <v>0</v>
      </c>
      <c r="I43" s="154">
        <v>0</v>
      </c>
      <c r="J43" s="155">
        <f t="shared" si="1"/>
        <v>0</v>
      </c>
      <c r="K43" s="155">
        <f t="shared" si="2"/>
        <v>0</v>
      </c>
      <c r="L43" s="155">
        <f>IF(F43="Current ASP",IF(ISERROR(VLOOKUP(A43,#REF!,3,FALSE)),1,1-VLOOKUP(A43,#REF!,3,FALSE)),0)</f>
        <v>0</v>
      </c>
      <c r="M43" s="137">
        <v>3194.7682025399999</v>
      </c>
      <c r="N43" s="154">
        <f t="shared" si="3"/>
        <v>3194.7682025399999</v>
      </c>
      <c r="O43" s="154">
        <f t="shared" si="4"/>
        <v>0</v>
      </c>
      <c r="P43" s="154">
        <f t="shared" si="5"/>
        <v>0</v>
      </c>
      <c r="Q43" s="154">
        <v>6037.5892828415972</v>
      </c>
      <c r="R43" s="154">
        <f t="shared" si="6"/>
        <v>6037.5892828415972</v>
      </c>
      <c r="S43" s="154">
        <f t="shared" si="7"/>
        <v>0</v>
      </c>
      <c r="T43" s="154">
        <f t="shared" si="8"/>
        <v>0</v>
      </c>
      <c r="U43" s="154">
        <f t="shared" si="9"/>
        <v>9232.3574853815971</v>
      </c>
      <c r="V43" s="154">
        <f t="shared" si="10"/>
        <v>0</v>
      </c>
      <c r="W43" s="154">
        <f t="shared" si="11"/>
        <v>0</v>
      </c>
      <c r="X43" s="137">
        <f t="shared" si="12"/>
        <v>0</v>
      </c>
      <c r="Y43" s="137">
        <f t="shared" si="13"/>
        <v>0</v>
      </c>
    </row>
    <row r="44" spans="1:25">
      <c r="A44" s="153">
        <v>205</v>
      </c>
      <c r="B44" s="153" t="s">
        <v>164</v>
      </c>
      <c r="C44" s="153" t="s">
        <v>165</v>
      </c>
      <c r="D44" s="153" t="s">
        <v>173</v>
      </c>
      <c r="E44" s="153" t="s">
        <v>167</v>
      </c>
      <c r="F44" s="136" t="s">
        <v>168</v>
      </c>
      <c r="G44" s="154">
        <v>14.5997995286</v>
      </c>
      <c r="H44" s="154">
        <v>0</v>
      </c>
      <c r="I44" s="154">
        <v>0</v>
      </c>
      <c r="J44" s="155">
        <f t="shared" si="1"/>
        <v>0</v>
      </c>
      <c r="K44" s="155">
        <f t="shared" si="2"/>
        <v>0</v>
      </c>
      <c r="L44" s="155">
        <f>IF(F44="Current ASP",IF(ISERROR(VLOOKUP(A44,#REF!,3,FALSE)),1,1-VLOOKUP(A44,#REF!,3,FALSE)),0)</f>
        <v>0</v>
      </c>
      <c r="M44" s="137">
        <v>1392.86472916</v>
      </c>
      <c r="N44" s="154">
        <f t="shared" si="3"/>
        <v>1392.86472916</v>
      </c>
      <c r="O44" s="154">
        <f t="shared" si="4"/>
        <v>0</v>
      </c>
      <c r="P44" s="154">
        <f t="shared" si="5"/>
        <v>0</v>
      </c>
      <c r="Q44" s="154">
        <v>5942.2360480737334</v>
      </c>
      <c r="R44" s="154">
        <f t="shared" si="6"/>
        <v>5942.2360480737334</v>
      </c>
      <c r="S44" s="154">
        <f t="shared" si="7"/>
        <v>0</v>
      </c>
      <c r="T44" s="154">
        <f t="shared" si="8"/>
        <v>0</v>
      </c>
      <c r="U44" s="154">
        <f t="shared" si="9"/>
        <v>7335.1007772337334</v>
      </c>
      <c r="V44" s="154">
        <f t="shared" si="10"/>
        <v>0</v>
      </c>
      <c r="W44" s="154">
        <f t="shared" si="11"/>
        <v>0</v>
      </c>
      <c r="X44" s="137">
        <f t="shared" si="12"/>
        <v>0</v>
      </c>
      <c r="Y44" s="137">
        <f t="shared" si="13"/>
        <v>0</v>
      </c>
    </row>
    <row r="45" spans="1:25">
      <c r="A45" s="153">
        <v>206</v>
      </c>
      <c r="B45" s="153" t="s">
        <v>164</v>
      </c>
      <c r="C45" s="153" t="s">
        <v>165</v>
      </c>
      <c r="D45" s="153" t="s">
        <v>173</v>
      </c>
      <c r="E45" s="153" t="s">
        <v>167</v>
      </c>
      <c r="F45" s="136" t="s">
        <v>168</v>
      </c>
      <c r="G45" s="154">
        <v>23.093477201700001</v>
      </c>
      <c r="H45" s="154">
        <v>0</v>
      </c>
      <c r="I45" s="154">
        <v>0</v>
      </c>
      <c r="J45" s="155">
        <f t="shared" si="1"/>
        <v>0</v>
      </c>
      <c r="K45" s="155">
        <f t="shared" si="2"/>
        <v>0</v>
      </c>
      <c r="L45" s="155">
        <f>IF(F45="Current ASP",IF(ISERROR(VLOOKUP(A45,#REF!,3,FALSE)),1,1-VLOOKUP(A45,#REF!,3,FALSE)),0)</f>
        <v>0</v>
      </c>
      <c r="M45" s="137">
        <v>4271.2362934399998</v>
      </c>
      <c r="N45" s="154">
        <f t="shared" si="3"/>
        <v>4271.2362934399998</v>
      </c>
      <c r="O45" s="154">
        <f t="shared" si="4"/>
        <v>0</v>
      </c>
      <c r="P45" s="154">
        <f t="shared" si="5"/>
        <v>0</v>
      </c>
      <c r="Q45" s="154">
        <v>2612.6109010710843</v>
      </c>
      <c r="R45" s="154">
        <f t="shared" si="6"/>
        <v>2612.6109010710843</v>
      </c>
      <c r="S45" s="154">
        <f t="shared" si="7"/>
        <v>0</v>
      </c>
      <c r="T45" s="154">
        <f t="shared" si="8"/>
        <v>0</v>
      </c>
      <c r="U45" s="154">
        <f t="shared" si="9"/>
        <v>6883.8471945110841</v>
      </c>
      <c r="V45" s="154">
        <f t="shared" si="10"/>
        <v>0</v>
      </c>
      <c r="W45" s="154">
        <f t="shared" si="11"/>
        <v>0</v>
      </c>
      <c r="X45" s="137">
        <f t="shared" si="12"/>
        <v>0</v>
      </c>
      <c r="Y45" s="137">
        <f t="shared" si="13"/>
        <v>0</v>
      </c>
    </row>
    <row r="46" spans="1:25">
      <c r="A46" s="153">
        <v>207</v>
      </c>
      <c r="B46" s="153" t="s">
        <v>164</v>
      </c>
      <c r="C46" s="153" t="s">
        <v>165</v>
      </c>
      <c r="D46" s="153" t="s">
        <v>173</v>
      </c>
      <c r="E46" s="153" t="s">
        <v>167</v>
      </c>
      <c r="F46" s="136" t="s">
        <v>168</v>
      </c>
      <c r="G46" s="154">
        <v>22.035610484799999</v>
      </c>
      <c r="H46" s="154">
        <v>0</v>
      </c>
      <c r="I46" s="154">
        <v>0</v>
      </c>
      <c r="J46" s="155">
        <f t="shared" si="1"/>
        <v>0</v>
      </c>
      <c r="K46" s="155">
        <f t="shared" si="2"/>
        <v>0</v>
      </c>
      <c r="L46" s="155">
        <f>IF(F46="Current ASP",IF(ISERROR(VLOOKUP(A46,#REF!,3,FALSE)),1,1-VLOOKUP(A46,#REF!,3,FALSE)),0)</f>
        <v>0</v>
      </c>
      <c r="M46" s="137">
        <v>3767.4392008</v>
      </c>
      <c r="N46" s="154">
        <f t="shared" si="3"/>
        <v>3767.4392008</v>
      </c>
      <c r="O46" s="154">
        <f t="shared" si="4"/>
        <v>0</v>
      </c>
      <c r="P46" s="154">
        <f t="shared" si="5"/>
        <v>0</v>
      </c>
      <c r="Q46" s="154">
        <v>3003.4367822704166</v>
      </c>
      <c r="R46" s="154">
        <f t="shared" si="6"/>
        <v>3003.4367822704166</v>
      </c>
      <c r="S46" s="154">
        <f t="shared" si="7"/>
        <v>0</v>
      </c>
      <c r="T46" s="154">
        <f t="shared" si="8"/>
        <v>0</v>
      </c>
      <c r="U46" s="154">
        <f t="shared" si="9"/>
        <v>6770.8759830704166</v>
      </c>
      <c r="V46" s="154">
        <f t="shared" si="10"/>
        <v>0</v>
      </c>
      <c r="W46" s="154">
        <f t="shared" si="11"/>
        <v>0</v>
      </c>
      <c r="X46" s="137">
        <f t="shared" si="12"/>
        <v>0</v>
      </c>
      <c r="Y46" s="137">
        <f t="shared" si="13"/>
        <v>0</v>
      </c>
    </row>
    <row r="47" spans="1:25">
      <c r="A47" s="153">
        <v>208</v>
      </c>
      <c r="B47" s="153" t="s">
        <v>164</v>
      </c>
      <c r="C47" s="153" t="s">
        <v>165</v>
      </c>
      <c r="D47" s="153" t="s">
        <v>173</v>
      </c>
      <c r="E47" s="153" t="s">
        <v>167</v>
      </c>
      <c r="F47" s="136" t="s">
        <v>168</v>
      </c>
      <c r="G47" s="154">
        <v>13.1289368002</v>
      </c>
      <c r="H47" s="154">
        <v>0</v>
      </c>
      <c r="I47" s="154">
        <v>0</v>
      </c>
      <c r="J47" s="155">
        <f t="shared" si="1"/>
        <v>0</v>
      </c>
      <c r="K47" s="155">
        <f t="shared" si="2"/>
        <v>0</v>
      </c>
      <c r="L47" s="155">
        <f>IF(F47="Current ASP",IF(ISERROR(VLOOKUP(A47,#REF!,3,FALSE)),1,1-VLOOKUP(A47,#REF!,3,FALSE)),0)</f>
        <v>0</v>
      </c>
      <c r="M47" s="137">
        <v>2073.8638044499999</v>
      </c>
      <c r="N47" s="154">
        <f t="shared" si="3"/>
        <v>2073.8638044499999</v>
      </c>
      <c r="O47" s="154">
        <f t="shared" si="4"/>
        <v>0</v>
      </c>
      <c r="P47" s="154">
        <f t="shared" si="5"/>
        <v>0</v>
      </c>
      <c r="Q47" s="154">
        <v>14818.96977060487</v>
      </c>
      <c r="R47" s="154">
        <f t="shared" si="6"/>
        <v>14818.96977060487</v>
      </c>
      <c r="S47" s="154">
        <f t="shared" si="7"/>
        <v>0</v>
      </c>
      <c r="T47" s="154">
        <f t="shared" si="8"/>
        <v>0</v>
      </c>
      <c r="U47" s="154">
        <f t="shared" si="9"/>
        <v>16892.833575054869</v>
      </c>
      <c r="V47" s="154">
        <f t="shared" si="10"/>
        <v>0</v>
      </c>
      <c r="W47" s="154">
        <f t="shared" si="11"/>
        <v>0</v>
      </c>
      <c r="X47" s="137">
        <f t="shared" si="12"/>
        <v>0</v>
      </c>
      <c r="Y47" s="137">
        <f t="shared" si="13"/>
        <v>0</v>
      </c>
    </row>
    <row r="48" spans="1:25">
      <c r="A48" s="153">
        <v>209</v>
      </c>
      <c r="B48" s="153" t="s">
        <v>164</v>
      </c>
      <c r="C48" s="153" t="s">
        <v>165</v>
      </c>
      <c r="D48" s="153" t="s">
        <v>173</v>
      </c>
      <c r="E48" s="153" t="s">
        <v>167</v>
      </c>
      <c r="F48" s="136" t="s">
        <v>168</v>
      </c>
      <c r="G48" s="154">
        <v>0.58123542071199996</v>
      </c>
      <c r="H48" s="154">
        <v>0</v>
      </c>
      <c r="I48" s="154">
        <v>0</v>
      </c>
      <c r="J48" s="155">
        <f t="shared" si="1"/>
        <v>0</v>
      </c>
      <c r="K48" s="155">
        <f t="shared" si="2"/>
        <v>0</v>
      </c>
      <c r="L48" s="155">
        <f>IF(F48="Current ASP",IF(ISERROR(VLOOKUP(A48,#REF!,3,FALSE)),1,1-VLOOKUP(A48,#REF!,3,FALSE)),0)</f>
        <v>0</v>
      </c>
      <c r="M48" s="137">
        <v>2656.15198418</v>
      </c>
      <c r="N48" s="154">
        <f t="shared" si="3"/>
        <v>2656.15198418</v>
      </c>
      <c r="O48" s="154">
        <f t="shared" si="4"/>
        <v>0</v>
      </c>
      <c r="P48" s="154">
        <f t="shared" si="5"/>
        <v>0</v>
      </c>
      <c r="Q48" s="154">
        <v>6048.7661187759895</v>
      </c>
      <c r="R48" s="154">
        <f t="shared" si="6"/>
        <v>6048.7661187759895</v>
      </c>
      <c r="S48" s="154">
        <f t="shared" si="7"/>
        <v>0</v>
      </c>
      <c r="T48" s="154">
        <f t="shared" si="8"/>
        <v>0</v>
      </c>
      <c r="U48" s="154">
        <f t="shared" si="9"/>
        <v>8704.9181029559895</v>
      </c>
      <c r="V48" s="154">
        <f t="shared" si="10"/>
        <v>0</v>
      </c>
      <c r="W48" s="154">
        <f t="shared" si="11"/>
        <v>0</v>
      </c>
      <c r="X48" s="137">
        <f t="shared" si="12"/>
        <v>0</v>
      </c>
      <c r="Y48" s="137">
        <f t="shared" si="13"/>
        <v>0</v>
      </c>
    </row>
    <row r="49" spans="1:25">
      <c r="A49" s="153">
        <v>210</v>
      </c>
      <c r="B49" s="153" t="s">
        <v>164</v>
      </c>
      <c r="C49" s="153" t="s">
        <v>165</v>
      </c>
      <c r="D49" s="153" t="s">
        <v>173</v>
      </c>
      <c r="E49" s="153" t="s">
        <v>167</v>
      </c>
      <c r="F49" s="136" t="s">
        <v>168</v>
      </c>
      <c r="G49" s="154">
        <v>1.1151796973000001</v>
      </c>
      <c r="H49" s="154">
        <v>0</v>
      </c>
      <c r="I49" s="154">
        <v>0</v>
      </c>
      <c r="J49" s="155">
        <f t="shared" si="1"/>
        <v>0</v>
      </c>
      <c r="K49" s="155">
        <f t="shared" si="2"/>
        <v>0</v>
      </c>
      <c r="L49" s="155">
        <f>IF(F49="Current ASP",IF(ISERROR(VLOOKUP(A49,#REF!,3,FALSE)),1,1-VLOOKUP(A49,#REF!,3,FALSE)),0)</f>
        <v>0</v>
      </c>
      <c r="M49" s="137">
        <v>4585.8552226100001</v>
      </c>
      <c r="N49" s="154">
        <f t="shared" si="3"/>
        <v>4585.8552226100001</v>
      </c>
      <c r="O49" s="154">
        <f t="shared" si="4"/>
        <v>0</v>
      </c>
      <c r="P49" s="154">
        <f t="shared" si="5"/>
        <v>0</v>
      </c>
      <c r="Q49" s="154">
        <v>5962.7005186967572</v>
      </c>
      <c r="R49" s="154">
        <f t="shared" si="6"/>
        <v>5962.7005186967572</v>
      </c>
      <c r="S49" s="154">
        <f t="shared" si="7"/>
        <v>0</v>
      </c>
      <c r="T49" s="154">
        <f t="shared" si="8"/>
        <v>0</v>
      </c>
      <c r="U49" s="154">
        <f t="shared" si="9"/>
        <v>10548.555741306758</v>
      </c>
      <c r="V49" s="154">
        <f t="shared" si="10"/>
        <v>0</v>
      </c>
      <c r="W49" s="154">
        <f t="shared" si="11"/>
        <v>0</v>
      </c>
      <c r="X49" s="137">
        <f t="shared" si="12"/>
        <v>0</v>
      </c>
      <c r="Y49" s="137">
        <f t="shared" si="13"/>
        <v>0</v>
      </c>
    </row>
    <row r="50" spans="1:25">
      <c r="A50" s="153">
        <v>211</v>
      </c>
      <c r="B50" s="153" t="s">
        <v>164</v>
      </c>
      <c r="C50" s="153" t="s">
        <v>165</v>
      </c>
      <c r="D50" s="153" t="s">
        <v>173</v>
      </c>
      <c r="E50" s="153" t="s">
        <v>167</v>
      </c>
      <c r="F50" s="136" t="s">
        <v>168</v>
      </c>
      <c r="G50" s="154">
        <v>6.3792995131500003</v>
      </c>
      <c r="H50" s="154">
        <v>0</v>
      </c>
      <c r="I50" s="154">
        <v>0</v>
      </c>
      <c r="J50" s="155">
        <f t="shared" si="1"/>
        <v>0</v>
      </c>
      <c r="K50" s="155">
        <f t="shared" si="2"/>
        <v>0</v>
      </c>
      <c r="L50" s="155">
        <f>IF(F50="Current ASP",IF(ISERROR(VLOOKUP(A50,#REF!,3,FALSE)),1,1-VLOOKUP(A50,#REF!,3,FALSE)),0)</f>
        <v>0</v>
      </c>
      <c r="M50" s="137">
        <v>0</v>
      </c>
      <c r="N50" s="154">
        <f t="shared" si="3"/>
        <v>0</v>
      </c>
      <c r="O50" s="154">
        <f t="shared" si="4"/>
        <v>0</v>
      </c>
      <c r="P50" s="154">
        <f t="shared" si="5"/>
        <v>0</v>
      </c>
      <c r="Q50" s="154">
        <v>6735.9097574835905</v>
      </c>
      <c r="R50" s="154">
        <f t="shared" si="6"/>
        <v>6735.9097574835905</v>
      </c>
      <c r="S50" s="154">
        <f t="shared" si="7"/>
        <v>0</v>
      </c>
      <c r="T50" s="154">
        <f t="shared" si="8"/>
        <v>0</v>
      </c>
      <c r="U50" s="154">
        <f t="shared" si="9"/>
        <v>6735.9097574835905</v>
      </c>
      <c r="V50" s="154">
        <f t="shared" si="10"/>
        <v>0</v>
      </c>
      <c r="W50" s="154">
        <f t="shared" si="11"/>
        <v>0</v>
      </c>
      <c r="X50" s="137">
        <f t="shared" si="12"/>
        <v>0</v>
      </c>
      <c r="Y50" s="137">
        <f t="shared" si="13"/>
        <v>0</v>
      </c>
    </row>
    <row r="51" spans="1:25">
      <c r="A51" s="153">
        <v>212</v>
      </c>
      <c r="B51" s="153" t="s">
        <v>164</v>
      </c>
      <c r="C51" s="153" t="s">
        <v>165</v>
      </c>
      <c r="D51" s="153" t="s">
        <v>173</v>
      </c>
      <c r="E51" s="153" t="s">
        <v>167</v>
      </c>
      <c r="F51" s="136" t="s">
        <v>168</v>
      </c>
      <c r="G51" s="154">
        <v>1.02749730098E-6</v>
      </c>
      <c r="H51" s="154">
        <v>0</v>
      </c>
      <c r="I51" s="154">
        <v>0</v>
      </c>
      <c r="J51" s="155">
        <f t="shared" si="1"/>
        <v>0</v>
      </c>
      <c r="K51" s="155">
        <f t="shared" si="2"/>
        <v>0</v>
      </c>
      <c r="L51" s="155">
        <f>IF(F51="Current ASP",IF(ISERROR(VLOOKUP(A51,#REF!,3,FALSE)),1,1-VLOOKUP(A51,#REF!,3,FALSE)),0)</f>
        <v>0</v>
      </c>
      <c r="M51" s="137">
        <v>0</v>
      </c>
      <c r="N51" s="154">
        <f t="shared" si="3"/>
        <v>0</v>
      </c>
      <c r="O51" s="154">
        <f t="shared" si="4"/>
        <v>0</v>
      </c>
      <c r="P51" s="154">
        <f t="shared" si="5"/>
        <v>0</v>
      </c>
      <c r="Q51" s="154">
        <v>2104.6604200377365</v>
      </c>
      <c r="R51" s="154">
        <f t="shared" si="6"/>
        <v>2104.6604200377365</v>
      </c>
      <c r="S51" s="154">
        <f t="shared" si="7"/>
        <v>0</v>
      </c>
      <c r="T51" s="154">
        <f t="shared" si="8"/>
        <v>0</v>
      </c>
      <c r="U51" s="154">
        <f t="shared" si="9"/>
        <v>2104.6604200377365</v>
      </c>
      <c r="V51" s="154">
        <f t="shared" si="10"/>
        <v>0</v>
      </c>
      <c r="W51" s="154">
        <f t="shared" si="11"/>
        <v>0</v>
      </c>
      <c r="X51" s="137">
        <f t="shared" si="12"/>
        <v>0</v>
      </c>
      <c r="Y51" s="137">
        <f t="shared" si="13"/>
        <v>0</v>
      </c>
    </row>
    <row r="52" spans="1:25">
      <c r="A52" s="153">
        <v>213</v>
      </c>
      <c r="B52" s="153" t="s">
        <v>164</v>
      </c>
      <c r="C52" s="153" t="s">
        <v>165</v>
      </c>
      <c r="D52" s="153" t="s">
        <v>173</v>
      </c>
      <c r="E52" s="153" t="s">
        <v>167</v>
      </c>
      <c r="F52" s="136" t="s">
        <v>168</v>
      </c>
      <c r="G52" s="154">
        <v>0</v>
      </c>
      <c r="H52" s="154">
        <v>0</v>
      </c>
      <c r="I52" s="154">
        <v>0</v>
      </c>
      <c r="J52" s="155">
        <f t="shared" si="1"/>
        <v>0</v>
      </c>
      <c r="K52" s="155">
        <f t="shared" si="2"/>
        <v>0</v>
      </c>
      <c r="L52" s="155">
        <f>IF(F52="Current ASP",IF(ISERROR(VLOOKUP(A52,#REF!,3,FALSE)),1,1-VLOOKUP(A52,#REF!,3,FALSE)),0)</f>
        <v>0</v>
      </c>
      <c r="M52" s="137">
        <v>1443.91212941</v>
      </c>
      <c r="N52" s="154">
        <f t="shared" si="3"/>
        <v>1443.91212941</v>
      </c>
      <c r="O52" s="154">
        <f t="shared" si="4"/>
        <v>0</v>
      </c>
      <c r="P52" s="154">
        <f t="shared" si="5"/>
        <v>0</v>
      </c>
      <c r="Q52" s="154">
        <v>4696.6425878531036</v>
      </c>
      <c r="R52" s="154">
        <f t="shared" si="6"/>
        <v>4696.6425878531036</v>
      </c>
      <c r="S52" s="154">
        <f t="shared" si="7"/>
        <v>0</v>
      </c>
      <c r="T52" s="154">
        <f t="shared" si="8"/>
        <v>0</v>
      </c>
      <c r="U52" s="154">
        <f t="shared" si="9"/>
        <v>6140.5547172631032</v>
      </c>
      <c r="V52" s="154">
        <f t="shared" si="10"/>
        <v>0</v>
      </c>
      <c r="W52" s="154">
        <f t="shared" si="11"/>
        <v>0</v>
      </c>
      <c r="X52" s="137">
        <f t="shared" si="12"/>
        <v>0</v>
      </c>
      <c r="Y52" s="137">
        <f t="shared" si="13"/>
        <v>0</v>
      </c>
    </row>
    <row r="53" spans="1:25">
      <c r="A53" s="153">
        <v>301</v>
      </c>
      <c r="B53" s="153" t="s">
        <v>164</v>
      </c>
      <c r="C53" s="153" t="s">
        <v>165</v>
      </c>
      <c r="D53" s="153" t="s">
        <v>174</v>
      </c>
      <c r="E53" s="153" t="s">
        <v>167</v>
      </c>
      <c r="F53" s="136" t="s">
        <v>168</v>
      </c>
      <c r="G53" s="154">
        <v>11.2922846213</v>
      </c>
      <c r="H53" s="154">
        <v>0</v>
      </c>
      <c r="I53" s="154">
        <v>0</v>
      </c>
      <c r="J53" s="155">
        <f t="shared" si="1"/>
        <v>0</v>
      </c>
      <c r="K53" s="155">
        <f t="shared" si="2"/>
        <v>0</v>
      </c>
      <c r="L53" s="155">
        <f>IF(F53="Current ASP",IF(ISERROR(VLOOKUP(A53,#REF!,3,FALSE)),1,1-VLOOKUP(A53,#REF!,3,FALSE)),0)</f>
        <v>0</v>
      </c>
      <c r="M53" s="137">
        <v>215.193505536</v>
      </c>
      <c r="N53" s="154">
        <f t="shared" si="3"/>
        <v>215.193505536</v>
      </c>
      <c r="O53" s="154">
        <f t="shared" si="4"/>
        <v>0</v>
      </c>
      <c r="P53" s="154">
        <f t="shared" si="5"/>
        <v>0</v>
      </c>
      <c r="Q53" s="154">
        <v>1815.5661979336455</v>
      </c>
      <c r="R53" s="154">
        <f t="shared" si="6"/>
        <v>1815.5661979336455</v>
      </c>
      <c r="S53" s="154">
        <f t="shared" si="7"/>
        <v>0</v>
      </c>
      <c r="T53" s="154">
        <f t="shared" si="8"/>
        <v>0</v>
      </c>
      <c r="U53" s="154">
        <f t="shared" si="9"/>
        <v>2030.7597034696455</v>
      </c>
      <c r="V53" s="154">
        <f t="shared" si="10"/>
        <v>0</v>
      </c>
      <c r="W53" s="154">
        <f t="shared" si="11"/>
        <v>0</v>
      </c>
      <c r="X53" s="137">
        <f t="shared" si="12"/>
        <v>0</v>
      </c>
      <c r="Y53" s="137">
        <f t="shared" si="13"/>
        <v>0</v>
      </c>
    </row>
    <row r="54" spans="1:25">
      <c r="A54" s="153">
        <v>302</v>
      </c>
      <c r="B54" s="153" t="s">
        <v>164</v>
      </c>
      <c r="C54" s="153" t="s">
        <v>165</v>
      </c>
      <c r="D54" s="153" t="s">
        <v>174</v>
      </c>
      <c r="E54" s="153" t="s">
        <v>167</v>
      </c>
      <c r="F54" s="136" t="s">
        <v>168</v>
      </c>
      <c r="G54" s="154">
        <v>9.1195679491299995</v>
      </c>
      <c r="H54" s="154">
        <v>0</v>
      </c>
      <c r="I54" s="154">
        <v>0</v>
      </c>
      <c r="J54" s="155">
        <f t="shared" si="1"/>
        <v>0</v>
      </c>
      <c r="K54" s="155">
        <f t="shared" si="2"/>
        <v>0</v>
      </c>
      <c r="L54" s="155">
        <f>IF(F54="Current ASP",IF(ISERROR(VLOOKUP(A54,#REF!,3,FALSE)),1,1-VLOOKUP(A54,#REF!,3,FALSE)),0)</f>
        <v>0</v>
      </c>
      <c r="M54" s="137">
        <v>145.48628944500001</v>
      </c>
      <c r="N54" s="154">
        <f t="shared" si="3"/>
        <v>145.48628944500001</v>
      </c>
      <c r="O54" s="154">
        <f t="shared" si="4"/>
        <v>0</v>
      </c>
      <c r="P54" s="154">
        <f t="shared" si="5"/>
        <v>0</v>
      </c>
      <c r="Q54" s="154">
        <v>1468.4180949925185</v>
      </c>
      <c r="R54" s="154">
        <f t="shared" si="6"/>
        <v>1468.4180949925185</v>
      </c>
      <c r="S54" s="154">
        <f t="shared" si="7"/>
        <v>0</v>
      </c>
      <c r="T54" s="154">
        <f t="shared" si="8"/>
        <v>0</v>
      </c>
      <c r="U54" s="154">
        <f t="shared" si="9"/>
        <v>1613.9043844375185</v>
      </c>
      <c r="V54" s="154">
        <f t="shared" si="10"/>
        <v>0</v>
      </c>
      <c r="W54" s="154">
        <f t="shared" si="11"/>
        <v>0</v>
      </c>
      <c r="X54" s="137">
        <f t="shared" si="12"/>
        <v>0</v>
      </c>
      <c r="Y54" s="137">
        <f t="shared" si="13"/>
        <v>0</v>
      </c>
    </row>
    <row r="55" spans="1:25">
      <c r="A55" s="153">
        <v>303</v>
      </c>
      <c r="B55" s="153" t="s">
        <v>164</v>
      </c>
      <c r="C55" s="153" t="s">
        <v>165</v>
      </c>
      <c r="D55" s="153" t="s">
        <v>174</v>
      </c>
      <c r="E55" s="153" t="s">
        <v>167</v>
      </c>
      <c r="F55" s="136" t="s">
        <v>168</v>
      </c>
      <c r="G55" s="154">
        <v>5.00045161157</v>
      </c>
      <c r="H55" s="154">
        <v>0</v>
      </c>
      <c r="I55" s="154">
        <v>0</v>
      </c>
      <c r="J55" s="155">
        <f t="shared" si="1"/>
        <v>0</v>
      </c>
      <c r="K55" s="155">
        <f t="shared" si="2"/>
        <v>0</v>
      </c>
      <c r="L55" s="155">
        <f>IF(F55="Current ASP",IF(ISERROR(VLOOKUP(A55,#REF!,3,FALSE)),1,1-VLOOKUP(A55,#REF!,3,FALSE)),0)</f>
        <v>0</v>
      </c>
      <c r="M55" s="137">
        <v>614.21641738699998</v>
      </c>
      <c r="N55" s="154">
        <f t="shared" si="3"/>
        <v>614.21641738699998</v>
      </c>
      <c r="O55" s="154">
        <f t="shared" si="4"/>
        <v>0</v>
      </c>
      <c r="P55" s="154">
        <f t="shared" si="5"/>
        <v>0</v>
      </c>
      <c r="Q55" s="154">
        <v>2487.6090787519079</v>
      </c>
      <c r="R55" s="154">
        <f t="shared" si="6"/>
        <v>2487.6090787519079</v>
      </c>
      <c r="S55" s="154">
        <f t="shared" si="7"/>
        <v>0</v>
      </c>
      <c r="T55" s="154">
        <f t="shared" si="8"/>
        <v>0</v>
      </c>
      <c r="U55" s="154">
        <f t="shared" si="9"/>
        <v>3101.825496138908</v>
      </c>
      <c r="V55" s="154">
        <f t="shared" si="10"/>
        <v>0</v>
      </c>
      <c r="W55" s="154">
        <f t="shared" si="11"/>
        <v>0</v>
      </c>
      <c r="X55" s="137">
        <f t="shared" si="12"/>
        <v>0</v>
      </c>
      <c r="Y55" s="137">
        <f t="shared" si="13"/>
        <v>0</v>
      </c>
    </row>
    <row r="56" spans="1:25">
      <c r="A56" s="153">
        <v>304</v>
      </c>
      <c r="B56" s="153" t="s">
        <v>164</v>
      </c>
      <c r="C56" s="153" t="s">
        <v>165</v>
      </c>
      <c r="D56" s="153" t="s">
        <v>174</v>
      </c>
      <c r="E56" s="153" t="s">
        <v>167</v>
      </c>
      <c r="F56" s="136" t="s">
        <v>168</v>
      </c>
      <c r="G56" s="154">
        <v>3.6926967264999999</v>
      </c>
      <c r="H56" s="154">
        <v>0</v>
      </c>
      <c r="I56" s="154">
        <v>0</v>
      </c>
      <c r="J56" s="155">
        <f t="shared" si="1"/>
        <v>0</v>
      </c>
      <c r="K56" s="155">
        <f t="shared" si="2"/>
        <v>0</v>
      </c>
      <c r="L56" s="155">
        <f>IF(F56="Current ASP",IF(ISERROR(VLOOKUP(A56,#REF!,3,FALSE)),1,1-VLOOKUP(A56,#REF!,3,FALSE)),0)</f>
        <v>0</v>
      </c>
      <c r="M56" s="137">
        <v>789.00563517000001</v>
      </c>
      <c r="N56" s="154">
        <f t="shared" si="3"/>
        <v>789.00563517000001</v>
      </c>
      <c r="O56" s="154">
        <f t="shared" si="4"/>
        <v>0</v>
      </c>
      <c r="P56" s="154">
        <f t="shared" si="5"/>
        <v>0</v>
      </c>
      <c r="Q56" s="154">
        <v>530.28196388052368</v>
      </c>
      <c r="R56" s="154">
        <f t="shared" si="6"/>
        <v>530.28196388052368</v>
      </c>
      <c r="S56" s="154">
        <f t="shared" si="7"/>
        <v>0</v>
      </c>
      <c r="T56" s="154">
        <f t="shared" si="8"/>
        <v>0</v>
      </c>
      <c r="U56" s="154">
        <f t="shared" si="9"/>
        <v>1319.2875990505236</v>
      </c>
      <c r="V56" s="154">
        <f t="shared" si="10"/>
        <v>0</v>
      </c>
      <c r="W56" s="154">
        <f t="shared" si="11"/>
        <v>0</v>
      </c>
      <c r="X56" s="137">
        <f t="shared" si="12"/>
        <v>0</v>
      </c>
      <c r="Y56" s="137">
        <f t="shared" si="13"/>
        <v>0</v>
      </c>
    </row>
    <row r="57" spans="1:25">
      <c r="A57" s="153">
        <v>305</v>
      </c>
      <c r="B57" s="153" t="s">
        <v>164</v>
      </c>
      <c r="C57" s="153" t="s">
        <v>165</v>
      </c>
      <c r="D57" s="153" t="s">
        <v>174</v>
      </c>
      <c r="E57" s="153" t="s">
        <v>167</v>
      </c>
      <c r="F57" s="136" t="s">
        <v>168</v>
      </c>
      <c r="G57" s="154">
        <v>2.0899315498300002</v>
      </c>
      <c r="H57" s="154">
        <v>0</v>
      </c>
      <c r="I57" s="154">
        <v>0</v>
      </c>
      <c r="J57" s="155">
        <f t="shared" si="1"/>
        <v>0</v>
      </c>
      <c r="K57" s="155">
        <f t="shared" si="2"/>
        <v>0</v>
      </c>
      <c r="L57" s="155">
        <f>IF(F57="Current ASP",IF(ISERROR(VLOOKUP(A57,#REF!,3,FALSE)),1,1-VLOOKUP(A57,#REF!,3,FALSE)),0)</f>
        <v>0</v>
      </c>
      <c r="M57" s="137">
        <v>1190.2634537599999</v>
      </c>
      <c r="N57" s="154">
        <f t="shared" si="3"/>
        <v>1190.2634537599999</v>
      </c>
      <c r="O57" s="154">
        <f t="shared" si="4"/>
        <v>0</v>
      </c>
      <c r="P57" s="154">
        <f t="shared" si="5"/>
        <v>0</v>
      </c>
      <c r="Q57" s="154">
        <v>417.63217594803837</v>
      </c>
      <c r="R57" s="154">
        <f t="shared" si="6"/>
        <v>417.63217594803837</v>
      </c>
      <c r="S57" s="154">
        <f t="shared" si="7"/>
        <v>0</v>
      </c>
      <c r="T57" s="154">
        <f t="shared" si="8"/>
        <v>0</v>
      </c>
      <c r="U57" s="154">
        <f t="shared" si="9"/>
        <v>1607.8956297080383</v>
      </c>
      <c r="V57" s="154">
        <f t="shared" si="10"/>
        <v>0</v>
      </c>
      <c r="W57" s="154">
        <f t="shared" si="11"/>
        <v>0</v>
      </c>
      <c r="X57" s="137">
        <f t="shared" si="12"/>
        <v>0</v>
      </c>
      <c r="Y57" s="137">
        <f t="shared" si="13"/>
        <v>0</v>
      </c>
    </row>
    <row r="58" spans="1:25">
      <c r="A58" s="153">
        <v>306</v>
      </c>
      <c r="B58" s="153" t="s">
        <v>164</v>
      </c>
      <c r="C58" s="153" t="s">
        <v>165</v>
      </c>
      <c r="D58" s="153" t="s">
        <v>174</v>
      </c>
      <c r="E58" s="153" t="s">
        <v>167</v>
      </c>
      <c r="F58" s="136" t="s">
        <v>168</v>
      </c>
      <c r="G58" s="154">
        <v>3.89257166838</v>
      </c>
      <c r="H58" s="154">
        <v>0</v>
      </c>
      <c r="I58" s="154">
        <v>0</v>
      </c>
      <c r="J58" s="155">
        <f t="shared" si="1"/>
        <v>0</v>
      </c>
      <c r="K58" s="155">
        <f t="shared" si="2"/>
        <v>0</v>
      </c>
      <c r="L58" s="155">
        <f>IF(F58="Current ASP",IF(ISERROR(VLOOKUP(A58,#REF!,3,FALSE)),1,1-VLOOKUP(A58,#REF!,3,FALSE)),0)</f>
        <v>0</v>
      </c>
      <c r="M58" s="137">
        <v>781.87857297300002</v>
      </c>
      <c r="N58" s="154">
        <f t="shared" si="3"/>
        <v>781.87857297300002</v>
      </c>
      <c r="O58" s="154">
        <f t="shared" si="4"/>
        <v>0</v>
      </c>
      <c r="P58" s="154">
        <f t="shared" si="5"/>
        <v>0</v>
      </c>
      <c r="Q58" s="154">
        <v>1089.8564570943795</v>
      </c>
      <c r="R58" s="154">
        <f t="shared" si="6"/>
        <v>1089.8564570943795</v>
      </c>
      <c r="S58" s="154">
        <f t="shared" si="7"/>
        <v>0</v>
      </c>
      <c r="T58" s="154">
        <f t="shared" si="8"/>
        <v>0</v>
      </c>
      <c r="U58" s="154">
        <f t="shared" si="9"/>
        <v>1871.7350300673795</v>
      </c>
      <c r="V58" s="154">
        <f t="shared" si="10"/>
        <v>0</v>
      </c>
      <c r="W58" s="154">
        <f t="shared" si="11"/>
        <v>0</v>
      </c>
      <c r="X58" s="137">
        <f t="shared" si="12"/>
        <v>0</v>
      </c>
      <c r="Y58" s="137">
        <f t="shared" si="13"/>
        <v>0</v>
      </c>
    </row>
    <row r="59" spans="1:25">
      <c r="A59" s="153">
        <v>307</v>
      </c>
      <c r="B59" s="153" t="s">
        <v>164</v>
      </c>
      <c r="C59" s="153" t="s">
        <v>165</v>
      </c>
      <c r="D59" s="153" t="s">
        <v>174</v>
      </c>
      <c r="E59" s="153" t="s">
        <v>167</v>
      </c>
      <c r="F59" s="136" t="s">
        <v>168</v>
      </c>
      <c r="G59" s="154">
        <v>5.0948880683600004</v>
      </c>
      <c r="H59" s="154">
        <v>0</v>
      </c>
      <c r="I59" s="154">
        <v>0</v>
      </c>
      <c r="J59" s="155">
        <f t="shared" si="1"/>
        <v>0</v>
      </c>
      <c r="K59" s="155">
        <f t="shared" si="2"/>
        <v>0</v>
      </c>
      <c r="L59" s="155">
        <f>IF(F59="Current ASP",IF(ISERROR(VLOOKUP(A59,#REF!,3,FALSE)),1,1-VLOOKUP(A59,#REF!,3,FALSE)),0)</f>
        <v>0</v>
      </c>
      <c r="M59" s="137">
        <v>940.27718272599998</v>
      </c>
      <c r="N59" s="154">
        <f t="shared" si="3"/>
        <v>940.27718272599998</v>
      </c>
      <c r="O59" s="154">
        <f t="shared" si="4"/>
        <v>0</v>
      </c>
      <c r="P59" s="154">
        <f t="shared" si="5"/>
        <v>0</v>
      </c>
      <c r="Q59" s="154">
        <v>960.2131479882388</v>
      </c>
      <c r="R59" s="154">
        <f t="shared" si="6"/>
        <v>960.2131479882388</v>
      </c>
      <c r="S59" s="154">
        <f t="shared" si="7"/>
        <v>0</v>
      </c>
      <c r="T59" s="154">
        <f t="shared" si="8"/>
        <v>0</v>
      </c>
      <c r="U59" s="154">
        <f t="shared" si="9"/>
        <v>1900.4903307142388</v>
      </c>
      <c r="V59" s="154">
        <f t="shared" si="10"/>
        <v>0</v>
      </c>
      <c r="W59" s="154">
        <f t="shared" si="11"/>
        <v>0</v>
      </c>
      <c r="X59" s="137">
        <f t="shared" si="12"/>
        <v>0</v>
      </c>
      <c r="Y59" s="137">
        <f t="shared" si="13"/>
        <v>0</v>
      </c>
    </row>
    <row r="60" spans="1:25">
      <c r="A60" s="153">
        <v>308</v>
      </c>
      <c r="B60" s="153" t="s">
        <v>164</v>
      </c>
      <c r="C60" s="153" t="s">
        <v>165</v>
      </c>
      <c r="D60" s="153" t="s">
        <v>174</v>
      </c>
      <c r="E60" s="153" t="s">
        <v>167</v>
      </c>
      <c r="F60" s="136" t="s">
        <v>168</v>
      </c>
      <c r="G60" s="154">
        <v>19.334513361399999</v>
      </c>
      <c r="H60" s="154">
        <v>0</v>
      </c>
      <c r="I60" s="154">
        <v>0</v>
      </c>
      <c r="J60" s="155">
        <f t="shared" si="1"/>
        <v>0</v>
      </c>
      <c r="K60" s="155">
        <f t="shared" si="2"/>
        <v>0</v>
      </c>
      <c r="L60" s="155">
        <f>IF(F60="Current ASP",IF(ISERROR(VLOOKUP(A60,#REF!,3,FALSE)),1,1-VLOOKUP(A60,#REF!,3,FALSE)),0)</f>
        <v>0</v>
      </c>
      <c r="M60" s="137">
        <v>1.9000794701499999</v>
      </c>
      <c r="N60" s="154">
        <f t="shared" si="3"/>
        <v>1.9000794701499999</v>
      </c>
      <c r="O60" s="154">
        <f t="shared" si="4"/>
        <v>0</v>
      </c>
      <c r="P60" s="154">
        <f t="shared" si="5"/>
        <v>0</v>
      </c>
      <c r="Q60" s="154">
        <v>92.008148808556001</v>
      </c>
      <c r="R60" s="154">
        <f t="shared" si="6"/>
        <v>92.008148808556001</v>
      </c>
      <c r="S60" s="154">
        <f t="shared" si="7"/>
        <v>0</v>
      </c>
      <c r="T60" s="154">
        <f t="shared" si="8"/>
        <v>0</v>
      </c>
      <c r="U60" s="154">
        <f t="shared" si="9"/>
        <v>93.908228278706005</v>
      </c>
      <c r="V60" s="154">
        <f t="shared" si="10"/>
        <v>0</v>
      </c>
      <c r="W60" s="154">
        <f t="shared" si="11"/>
        <v>0</v>
      </c>
      <c r="X60" s="137">
        <f t="shared" si="12"/>
        <v>0</v>
      </c>
      <c r="Y60" s="137">
        <f t="shared" si="13"/>
        <v>0</v>
      </c>
    </row>
    <row r="61" spans="1:25">
      <c r="A61" s="153">
        <v>309</v>
      </c>
      <c r="B61" s="153" t="s">
        <v>164</v>
      </c>
      <c r="C61" s="153" t="s">
        <v>165</v>
      </c>
      <c r="D61" s="153" t="s">
        <v>175</v>
      </c>
      <c r="E61" s="153" t="s">
        <v>167</v>
      </c>
      <c r="F61" s="136" t="s">
        <v>168</v>
      </c>
      <c r="G61" s="154">
        <v>22.368172880199999</v>
      </c>
      <c r="H61" s="154">
        <v>0</v>
      </c>
      <c r="I61" s="154">
        <v>0</v>
      </c>
      <c r="J61" s="155">
        <f t="shared" si="1"/>
        <v>0</v>
      </c>
      <c r="K61" s="155">
        <f t="shared" si="2"/>
        <v>0</v>
      </c>
      <c r="L61" s="155">
        <f>IF(F61="Current ASP",IF(ISERROR(VLOOKUP(A61,#REF!,3,FALSE)),1,1-VLOOKUP(A61,#REF!,3,FALSE)),0)</f>
        <v>0</v>
      </c>
      <c r="M61" s="137">
        <v>0</v>
      </c>
      <c r="N61" s="154">
        <f t="shared" si="3"/>
        <v>0</v>
      </c>
      <c r="O61" s="154">
        <f t="shared" si="4"/>
        <v>0</v>
      </c>
      <c r="P61" s="154">
        <f t="shared" si="5"/>
        <v>0</v>
      </c>
      <c r="Q61" s="154">
        <v>72.660037066010602</v>
      </c>
      <c r="R61" s="154">
        <f t="shared" si="6"/>
        <v>72.660037066010602</v>
      </c>
      <c r="S61" s="154">
        <f t="shared" si="7"/>
        <v>0</v>
      </c>
      <c r="T61" s="154">
        <f t="shared" si="8"/>
        <v>0</v>
      </c>
      <c r="U61" s="154">
        <f t="shared" si="9"/>
        <v>72.660037066010602</v>
      </c>
      <c r="V61" s="154">
        <f t="shared" si="10"/>
        <v>0</v>
      </c>
      <c r="W61" s="154">
        <f t="shared" si="11"/>
        <v>0</v>
      </c>
      <c r="X61" s="137">
        <f t="shared" si="12"/>
        <v>0</v>
      </c>
      <c r="Y61" s="137">
        <f t="shared" si="13"/>
        <v>0</v>
      </c>
    </row>
    <row r="62" spans="1:25">
      <c r="A62" s="153">
        <v>310</v>
      </c>
      <c r="B62" s="153" t="s">
        <v>164</v>
      </c>
      <c r="C62" s="153" t="s">
        <v>165</v>
      </c>
      <c r="D62" s="153" t="s">
        <v>176</v>
      </c>
      <c r="E62" s="153" t="s">
        <v>167</v>
      </c>
      <c r="F62" s="136" t="s">
        <v>168</v>
      </c>
      <c r="G62" s="154">
        <v>27.906462335800001</v>
      </c>
      <c r="H62" s="154">
        <v>0</v>
      </c>
      <c r="I62" s="154">
        <v>0</v>
      </c>
      <c r="J62" s="155">
        <f t="shared" si="1"/>
        <v>0</v>
      </c>
      <c r="K62" s="155">
        <f t="shared" si="2"/>
        <v>0</v>
      </c>
      <c r="L62" s="155">
        <f>IF(F62="Current ASP",IF(ISERROR(VLOOKUP(A62,#REF!,3,FALSE)),1,1-VLOOKUP(A62,#REF!,3,FALSE)),0)</f>
        <v>0</v>
      </c>
      <c r="M62" s="137">
        <v>0</v>
      </c>
      <c r="N62" s="154">
        <f t="shared" si="3"/>
        <v>0</v>
      </c>
      <c r="O62" s="154">
        <f t="shared" si="4"/>
        <v>0</v>
      </c>
      <c r="P62" s="154">
        <f t="shared" si="5"/>
        <v>0</v>
      </c>
      <c r="Q62" s="154">
        <v>2016.6383126056994</v>
      </c>
      <c r="R62" s="154">
        <f t="shared" si="6"/>
        <v>2016.6383126056994</v>
      </c>
      <c r="S62" s="154">
        <f t="shared" si="7"/>
        <v>0</v>
      </c>
      <c r="T62" s="154">
        <f t="shared" si="8"/>
        <v>0</v>
      </c>
      <c r="U62" s="154">
        <f t="shared" si="9"/>
        <v>2016.6383126056994</v>
      </c>
      <c r="V62" s="154">
        <f t="shared" si="10"/>
        <v>0</v>
      </c>
      <c r="W62" s="154">
        <f t="shared" si="11"/>
        <v>0</v>
      </c>
      <c r="X62" s="137">
        <f t="shared" si="12"/>
        <v>0</v>
      </c>
      <c r="Y62" s="137">
        <f t="shared" si="13"/>
        <v>0</v>
      </c>
    </row>
    <row r="63" spans="1:25">
      <c r="A63" s="153">
        <v>311</v>
      </c>
      <c r="B63" s="153" t="s">
        <v>164</v>
      </c>
      <c r="C63" s="153" t="s">
        <v>165</v>
      </c>
      <c r="D63" s="153" t="s">
        <v>176</v>
      </c>
      <c r="E63" s="153" t="s">
        <v>167</v>
      </c>
      <c r="F63" s="136" t="s">
        <v>168</v>
      </c>
      <c r="G63" s="154">
        <v>62.112213508899998</v>
      </c>
      <c r="H63" s="154">
        <v>0</v>
      </c>
      <c r="I63" s="154">
        <v>0</v>
      </c>
      <c r="J63" s="155">
        <f t="shared" si="1"/>
        <v>0</v>
      </c>
      <c r="K63" s="155">
        <f t="shared" si="2"/>
        <v>0</v>
      </c>
      <c r="L63" s="155">
        <f>IF(F63="Current ASP",IF(ISERROR(VLOOKUP(A63,#REF!,3,FALSE)),1,1-VLOOKUP(A63,#REF!,3,FALSE)),0)</f>
        <v>0</v>
      </c>
      <c r="M63" s="137">
        <v>0</v>
      </c>
      <c r="N63" s="154">
        <f t="shared" si="3"/>
        <v>0</v>
      </c>
      <c r="O63" s="154">
        <f t="shared" si="4"/>
        <v>0</v>
      </c>
      <c r="P63" s="154">
        <f t="shared" si="5"/>
        <v>0</v>
      </c>
      <c r="Q63" s="154">
        <v>199.27661072891149</v>
      </c>
      <c r="R63" s="154">
        <f t="shared" si="6"/>
        <v>199.27661072891149</v>
      </c>
      <c r="S63" s="154">
        <f t="shared" si="7"/>
        <v>0</v>
      </c>
      <c r="T63" s="154">
        <f t="shared" si="8"/>
        <v>0</v>
      </c>
      <c r="U63" s="154">
        <f t="shared" si="9"/>
        <v>199.27661072891149</v>
      </c>
      <c r="V63" s="154">
        <f t="shared" si="10"/>
        <v>0</v>
      </c>
      <c r="W63" s="154">
        <f t="shared" si="11"/>
        <v>0</v>
      </c>
      <c r="X63" s="137">
        <f t="shared" si="12"/>
        <v>0</v>
      </c>
      <c r="Y63" s="137">
        <f t="shared" si="13"/>
        <v>0</v>
      </c>
    </row>
    <row r="64" spans="1:25">
      <c r="A64" s="153">
        <v>312</v>
      </c>
      <c r="B64" s="153" t="s">
        <v>164</v>
      </c>
      <c r="C64" s="153" t="s">
        <v>165</v>
      </c>
      <c r="D64" s="153" t="s">
        <v>174</v>
      </c>
      <c r="E64" s="153" t="s">
        <v>167</v>
      </c>
      <c r="F64" s="136" t="s">
        <v>168</v>
      </c>
      <c r="G64" s="154">
        <v>20.5868380561</v>
      </c>
      <c r="H64" s="154">
        <v>0</v>
      </c>
      <c r="I64" s="154">
        <v>0</v>
      </c>
      <c r="J64" s="155">
        <f t="shared" si="1"/>
        <v>0</v>
      </c>
      <c r="K64" s="155">
        <f t="shared" si="2"/>
        <v>0</v>
      </c>
      <c r="L64" s="155">
        <f>IF(F64="Current ASP",IF(ISERROR(VLOOKUP(A64,#REF!,3,FALSE)),1,1-VLOOKUP(A64,#REF!,3,FALSE)),0)</f>
        <v>0</v>
      </c>
      <c r="M64" s="137">
        <v>1290.8062945300001</v>
      </c>
      <c r="N64" s="154">
        <f t="shared" si="3"/>
        <v>1290.8062945300001</v>
      </c>
      <c r="O64" s="154">
        <f t="shared" si="4"/>
        <v>0</v>
      </c>
      <c r="P64" s="154">
        <f t="shared" si="5"/>
        <v>0</v>
      </c>
      <c r="Q64" s="154">
        <v>324.34205634609566</v>
      </c>
      <c r="R64" s="154">
        <f t="shared" si="6"/>
        <v>324.34205634609566</v>
      </c>
      <c r="S64" s="154">
        <f t="shared" si="7"/>
        <v>0</v>
      </c>
      <c r="T64" s="154">
        <f t="shared" si="8"/>
        <v>0</v>
      </c>
      <c r="U64" s="154">
        <f t="shared" si="9"/>
        <v>1615.1483508760957</v>
      </c>
      <c r="V64" s="154">
        <f t="shared" si="10"/>
        <v>0</v>
      </c>
      <c r="W64" s="154">
        <f t="shared" si="11"/>
        <v>0</v>
      </c>
      <c r="X64" s="137">
        <f t="shared" si="12"/>
        <v>0</v>
      </c>
      <c r="Y64" s="137">
        <f t="shared" si="13"/>
        <v>0</v>
      </c>
    </row>
    <row r="65" spans="1:25">
      <c r="A65" s="153">
        <v>313</v>
      </c>
      <c r="B65" s="153" t="s">
        <v>164</v>
      </c>
      <c r="C65" s="153" t="s">
        <v>165</v>
      </c>
      <c r="D65" s="153" t="s">
        <v>176</v>
      </c>
      <c r="E65" s="153" t="s">
        <v>167</v>
      </c>
      <c r="F65" s="136" t="s">
        <v>168</v>
      </c>
      <c r="G65" s="154">
        <v>21.23155715</v>
      </c>
      <c r="H65" s="154">
        <v>0</v>
      </c>
      <c r="I65" s="154">
        <v>0</v>
      </c>
      <c r="J65" s="155">
        <f t="shared" si="1"/>
        <v>0</v>
      </c>
      <c r="K65" s="155">
        <f t="shared" si="2"/>
        <v>0</v>
      </c>
      <c r="L65" s="155">
        <f>IF(F65="Current ASP",IF(ISERROR(VLOOKUP(A65,#REF!,3,FALSE)),1,1-VLOOKUP(A65,#REF!,3,FALSE)),0)</f>
        <v>0</v>
      </c>
      <c r="M65" s="137">
        <v>0</v>
      </c>
      <c r="N65" s="154">
        <f t="shared" si="3"/>
        <v>0</v>
      </c>
      <c r="O65" s="154">
        <f t="shared" si="4"/>
        <v>0</v>
      </c>
      <c r="P65" s="154">
        <f t="shared" si="5"/>
        <v>0</v>
      </c>
      <c r="Q65" s="154">
        <v>174.87201017253761</v>
      </c>
      <c r="R65" s="154">
        <f t="shared" si="6"/>
        <v>174.87201017253761</v>
      </c>
      <c r="S65" s="154">
        <f t="shared" si="7"/>
        <v>0</v>
      </c>
      <c r="T65" s="154">
        <f t="shared" si="8"/>
        <v>0</v>
      </c>
      <c r="U65" s="154">
        <f t="shared" si="9"/>
        <v>174.87201017253761</v>
      </c>
      <c r="V65" s="154">
        <f t="shared" si="10"/>
        <v>0</v>
      </c>
      <c r="W65" s="154">
        <f t="shared" si="11"/>
        <v>0</v>
      </c>
      <c r="X65" s="137">
        <f t="shared" si="12"/>
        <v>0</v>
      </c>
      <c r="Y65" s="137">
        <f t="shared" si="13"/>
        <v>0</v>
      </c>
    </row>
    <row r="66" spans="1:25">
      <c r="A66" s="153">
        <v>314</v>
      </c>
      <c r="B66" s="153" t="s">
        <v>164</v>
      </c>
      <c r="C66" s="153" t="s">
        <v>165</v>
      </c>
      <c r="D66" s="153" t="s">
        <v>176</v>
      </c>
      <c r="E66" s="153" t="s">
        <v>167</v>
      </c>
      <c r="F66" s="136" t="s">
        <v>168</v>
      </c>
      <c r="G66" s="154">
        <v>7.6215425580699998</v>
      </c>
      <c r="H66" s="154">
        <v>0</v>
      </c>
      <c r="I66" s="154">
        <v>0</v>
      </c>
      <c r="J66" s="155">
        <f t="shared" si="1"/>
        <v>0</v>
      </c>
      <c r="K66" s="155">
        <f t="shared" si="2"/>
        <v>0</v>
      </c>
      <c r="L66" s="155">
        <f>IF(F66="Current ASP",IF(ISERROR(VLOOKUP(A66,#REF!,3,FALSE)),1,1-VLOOKUP(A66,#REF!,3,FALSE)),0)</f>
        <v>0</v>
      </c>
      <c r="M66" s="137">
        <v>0</v>
      </c>
      <c r="N66" s="154">
        <f t="shared" si="3"/>
        <v>0</v>
      </c>
      <c r="O66" s="154">
        <f t="shared" si="4"/>
        <v>0</v>
      </c>
      <c r="P66" s="154">
        <f t="shared" si="5"/>
        <v>0</v>
      </c>
      <c r="Q66" s="154">
        <v>330.38639277983543</v>
      </c>
      <c r="R66" s="154">
        <f t="shared" si="6"/>
        <v>330.38639277983543</v>
      </c>
      <c r="S66" s="154">
        <f t="shared" si="7"/>
        <v>0</v>
      </c>
      <c r="T66" s="154">
        <f t="shared" si="8"/>
        <v>0</v>
      </c>
      <c r="U66" s="154">
        <f t="shared" si="9"/>
        <v>330.38639277983543</v>
      </c>
      <c r="V66" s="154">
        <f t="shared" si="10"/>
        <v>0</v>
      </c>
      <c r="W66" s="154">
        <f t="shared" si="11"/>
        <v>0</v>
      </c>
      <c r="X66" s="137">
        <f t="shared" si="12"/>
        <v>0</v>
      </c>
      <c r="Y66" s="137">
        <f t="shared" si="13"/>
        <v>0</v>
      </c>
    </row>
    <row r="67" spans="1:25">
      <c r="A67" s="153">
        <v>315</v>
      </c>
      <c r="B67" s="153" t="s">
        <v>164</v>
      </c>
      <c r="C67" s="153" t="s">
        <v>165</v>
      </c>
      <c r="D67" s="153" t="s">
        <v>177</v>
      </c>
      <c r="E67" s="153" t="s">
        <v>167</v>
      </c>
      <c r="F67" s="136" t="s">
        <v>168</v>
      </c>
      <c r="G67" s="154">
        <v>25.210695358300001</v>
      </c>
      <c r="H67" s="154">
        <v>0</v>
      </c>
      <c r="I67" s="154">
        <v>0</v>
      </c>
      <c r="J67" s="155">
        <f t="shared" si="1"/>
        <v>0</v>
      </c>
      <c r="K67" s="155">
        <f t="shared" si="2"/>
        <v>0</v>
      </c>
      <c r="L67" s="155">
        <f>IF(F67="Current ASP",IF(ISERROR(VLOOKUP(A67,#REF!,3,FALSE)),1,1-VLOOKUP(A67,#REF!,3,FALSE)),0)</f>
        <v>0</v>
      </c>
      <c r="M67" s="137">
        <v>1436.37695532</v>
      </c>
      <c r="N67" s="154">
        <f t="shared" si="3"/>
        <v>1436.37695532</v>
      </c>
      <c r="O67" s="154">
        <f t="shared" si="4"/>
        <v>0</v>
      </c>
      <c r="P67" s="154">
        <f t="shared" si="5"/>
        <v>0</v>
      </c>
      <c r="Q67" s="154">
        <v>2062.8240739761764</v>
      </c>
      <c r="R67" s="154">
        <f t="shared" si="6"/>
        <v>2062.8240739761764</v>
      </c>
      <c r="S67" s="154">
        <f t="shared" si="7"/>
        <v>0</v>
      </c>
      <c r="T67" s="154">
        <f t="shared" si="8"/>
        <v>0</v>
      </c>
      <c r="U67" s="154">
        <f t="shared" si="9"/>
        <v>3499.2010292961763</v>
      </c>
      <c r="V67" s="154">
        <f t="shared" si="10"/>
        <v>0</v>
      </c>
      <c r="W67" s="154">
        <f t="shared" si="11"/>
        <v>0</v>
      </c>
      <c r="X67" s="137">
        <f t="shared" si="12"/>
        <v>0</v>
      </c>
      <c r="Y67" s="137">
        <f t="shared" si="13"/>
        <v>0</v>
      </c>
    </row>
    <row r="68" spans="1:25">
      <c r="A68" s="153">
        <v>316</v>
      </c>
      <c r="B68" s="153" t="s">
        <v>164</v>
      </c>
      <c r="C68" s="153" t="s">
        <v>165</v>
      </c>
      <c r="D68" s="153" t="s">
        <v>177</v>
      </c>
      <c r="E68" s="153" t="s">
        <v>167</v>
      </c>
      <c r="F68" s="136" t="s">
        <v>168</v>
      </c>
      <c r="G68" s="154">
        <v>16.617433523199999</v>
      </c>
      <c r="H68" s="154">
        <v>0</v>
      </c>
      <c r="I68" s="154">
        <v>0</v>
      </c>
      <c r="J68" s="155">
        <f t="shared" si="1"/>
        <v>0</v>
      </c>
      <c r="K68" s="155">
        <f t="shared" si="2"/>
        <v>0</v>
      </c>
      <c r="L68" s="155">
        <f>IF(F68="Current ASP",IF(ISERROR(VLOOKUP(A68,#REF!,3,FALSE)),1,1-VLOOKUP(A68,#REF!,3,FALSE)),0)</f>
        <v>0</v>
      </c>
      <c r="M68" s="137">
        <v>856.66422461599996</v>
      </c>
      <c r="N68" s="154">
        <f t="shared" si="3"/>
        <v>856.66422461599996</v>
      </c>
      <c r="O68" s="154">
        <f t="shared" si="4"/>
        <v>0</v>
      </c>
      <c r="P68" s="154">
        <f t="shared" si="5"/>
        <v>0</v>
      </c>
      <c r="Q68" s="154">
        <v>81.113433770473151</v>
      </c>
      <c r="R68" s="154">
        <f t="shared" si="6"/>
        <v>81.113433770473151</v>
      </c>
      <c r="S68" s="154">
        <f t="shared" si="7"/>
        <v>0</v>
      </c>
      <c r="T68" s="154">
        <f t="shared" si="8"/>
        <v>0</v>
      </c>
      <c r="U68" s="154">
        <f t="shared" si="9"/>
        <v>937.77765838647315</v>
      </c>
      <c r="V68" s="154">
        <f t="shared" si="10"/>
        <v>0</v>
      </c>
      <c r="W68" s="154">
        <f t="shared" si="11"/>
        <v>0</v>
      </c>
      <c r="X68" s="137">
        <f t="shared" si="12"/>
        <v>0</v>
      </c>
      <c r="Y68" s="137">
        <f t="shared" si="13"/>
        <v>0</v>
      </c>
    </row>
    <row r="69" spans="1:25">
      <c r="A69" s="153">
        <v>317</v>
      </c>
      <c r="B69" s="153" t="s">
        <v>164</v>
      </c>
      <c r="C69" s="153" t="s">
        <v>165</v>
      </c>
      <c r="D69" s="153" t="s">
        <v>177</v>
      </c>
      <c r="E69" s="153" t="s">
        <v>167</v>
      </c>
      <c r="F69" s="136" t="s">
        <v>168</v>
      </c>
      <c r="G69" s="154">
        <v>13.6069344653</v>
      </c>
      <c r="H69" s="154">
        <v>0</v>
      </c>
      <c r="I69" s="154">
        <v>0</v>
      </c>
      <c r="J69" s="155">
        <f t="shared" si="1"/>
        <v>0</v>
      </c>
      <c r="K69" s="155">
        <f t="shared" si="2"/>
        <v>0</v>
      </c>
      <c r="L69" s="155">
        <f>IF(F69="Current ASP",IF(ISERROR(VLOOKUP(A69,#REF!,3,FALSE)),1,1-VLOOKUP(A69,#REF!,3,FALSE)),0)</f>
        <v>0</v>
      </c>
      <c r="M69" s="137">
        <v>656.367550016</v>
      </c>
      <c r="N69" s="154">
        <f t="shared" si="3"/>
        <v>656.367550016</v>
      </c>
      <c r="O69" s="154">
        <f t="shared" si="4"/>
        <v>0</v>
      </c>
      <c r="P69" s="154">
        <f t="shared" si="5"/>
        <v>0</v>
      </c>
      <c r="Q69" s="154">
        <v>756.85338081871646</v>
      </c>
      <c r="R69" s="154">
        <f t="shared" si="6"/>
        <v>756.85338081871646</v>
      </c>
      <c r="S69" s="154">
        <f t="shared" si="7"/>
        <v>0</v>
      </c>
      <c r="T69" s="154">
        <f t="shared" si="8"/>
        <v>0</v>
      </c>
      <c r="U69" s="154">
        <f t="shared" si="9"/>
        <v>1413.2209308347165</v>
      </c>
      <c r="V69" s="154">
        <f t="shared" si="10"/>
        <v>0</v>
      </c>
      <c r="W69" s="154">
        <f t="shared" si="11"/>
        <v>0</v>
      </c>
      <c r="X69" s="137">
        <f t="shared" si="12"/>
        <v>0</v>
      </c>
      <c r="Y69" s="137">
        <f t="shared" si="13"/>
        <v>0</v>
      </c>
    </row>
    <row r="70" spans="1:25">
      <c r="A70" s="153">
        <v>318</v>
      </c>
      <c r="B70" s="153" t="s">
        <v>164</v>
      </c>
      <c r="C70" s="153" t="s">
        <v>165</v>
      </c>
      <c r="D70" s="153" t="s">
        <v>176</v>
      </c>
      <c r="E70" s="153" t="s">
        <v>167</v>
      </c>
      <c r="F70" s="136" t="s">
        <v>168</v>
      </c>
      <c r="G70" s="154">
        <v>34.848901981200001</v>
      </c>
      <c r="H70" s="154">
        <v>0</v>
      </c>
      <c r="I70" s="154">
        <v>0</v>
      </c>
      <c r="J70" s="155">
        <f t="shared" si="1"/>
        <v>0</v>
      </c>
      <c r="K70" s="155">
        <f t="shared" si="2"/>
        <v>0</v>
      </c>
      <c r="L70" s="155">
        <f>IF(F70="Current ASP",IF(ISERROR(VLOOKUP(A70,#REF!,3,FALSE)),1,1-VLOOKUP(A70,#REF!,3,FALSE)),0)</f>
        <v>0</v>
      </c>
      <c r="M70" s="137">
        <v>6916.8735290000004</v>
      </c>
      <c r="N70" s="154">
        <f t="shared" si="3"/>
        <v>6916.8735290000004</v>
      </c>
      <c r="O70" s="154">
        <f t="shared" si="4"/>
        <v>0</v>
      </c>
      <c r="P70" s="154">
        <f t="shared" si="5"/>
        <v>0</v>
      </c>
      <c r="Q70" s="154">
        <v>1493.0740861290133</v>
      </c>
      <c r="R70" s="154">
        <f t="shared" si="6"/>
        <v>1493.0740861290133</v>
      </c>
      <c r="S70" s="154">
        <f t="shared" si="7"/>
        <v>0</v>
      </c>
      <c r="T70" s="154">
        <f t="shared" si="8"/>
        <v>0</v>
      </c>
      <c r="U70" s="154">
        <f t="shared" si="9"/>
        <v>8409.9476151290146</v>
      </c>
      <c r="V70" s="154">
        <f t="shared" si="10"/>
        <v>0</v>
      </c>
      <c r="W70" s="154">
        <f t="shared" si="11"/>
        <v>0</v>
      </c>
      <c r="X70" s="137">
        <f t="shared" si="12"/>
        <v>0</v>
      </c>
      <c r="Y70" s="137">
        <f t="shared" si="13"/>
        <v>0</v>
      </c>
    </row>
    <row r="71" spans="1:25">
      <c r="A71" s="153">
        <v>319</v>
      </c>
      <c r="B71" s="153" t="s">
        <v>164</v>
      </c>
      <c r="C71" s="153" t="s">
        <v>165</v>
      </c>
      <c r="D71" s="153" t="s">
        <v>178</v>
      </c>
      <c r="E71" s="153" t="s">
        <v>167</v>
      </c>
      <c r="F71" s="136" t="s">
        <v>168</v>
      </c>
      <c r="G71" s="154">
        <v>20.125608034500001</v>
      </c>
      <c r="H71" s="154">
        <v>0</v>
      </c>
      <c r="I71" s="154">
        <v>0</v>
      </c>
      <c r="J71" s="155">
        <f t="shared" si="1"/>
        <v>0</v>
      </c>
      <c r="K71" s="155">
        <f t="shared" si="2"/>
        <v>0</v>
      </c>
      <c r="L71" s="155">
        <f>IF(F71="Current ASP",IF(ISERROR(VLOOKUP(A71,#REF!,3,FALSE)),1,1-VLOOKUP(A71,#REF!,3,FALSE)),0)</f>
        <v>0</v>
      </c>
      <c r="M71" s="137">
        <v>0</v>
      </c>
      <c r="N71" s="154">
        <f t="shared" si="3"/>
        <v>0</v>
      </c>
      <c r="O71" s="154">
        <f t="shared" si="4"/>
        <v>0</v>
      </c>
      <c r="P71" s="154">
        <f t="shared" si="5"/>
        <v>0</v>
      </c>
      <c r="Q71" s="154">
        <v>453.85781920025403</v>
      </c>
      <c r="R71" s="154">
        <f t="shared" si="6"/>
        <v>453.85781920025403</v>
      </c>
      <c r="S71" s="154">
        <f t="shared" si="7"/>
        <v>0</v>
      </c>
      <c r="T71" s="154">
        <f t="shared" si="8"/>
        <v>0</v>
      </c>
      <c r="U71" s="154">
        <f t="shared" si="9"/>
        <v>453.85781920025403</v>
      </c>
      <c r="V71" s="154">
        <f t="shared" si="10"/>
        <v>0</v>
      </c>
      <c r="W71" s="154">
        <f t="shared" si="11"/>
        <v>0</v>
      </c>
      <c r="X71" s="137">
        <f t="shared" si="12"/>
        <v>0</v>
      </c>
      <c r="Y71" s="137">
        <f t="shared" si="13"/>
        <v>0</v>
      </c>
    </row>
    <row r="72" spans="1:25">
      <c r="A72" s="153">
        <v>320</v>
      </c>
      <c r="B72" s="153" t="s">
        <v>164</v>
      </c>
      <c r="C72" s="153" t="s">
        <v>165</v>
      </c>
      <c r="D72" s="153" t="s">
        <v>177</v>
      </c>
      <c r="E72" s="153" t="s">
        <v>167</v>
      </c>
      <c r="F72" s="136" t="s">
        <v>168</v>
      </c>
      <c r="G72" s="154">
        <v>22.992752439899999</v>
      </c>
      <c r="H72" s="154">
        <v>0</v>
      </c>
      <c r="I72" s="154">
        <v>0</v>
      </c>
      <c r="J72" s="155">
        <f t="shared" si="1"/>
        <v>0</v>
      </c>
      <c r="K72" s="155">
        <f t="shared" si="2"/>
        <v>0</v>
      </c>
      <c r="L72" s="155">
        <f>IF(F72="Current ASP",IF(ISERROR(VLOOKUP(A72,#REF!,3,FALSE)),1,1-VLOOKUP(A72,#REF!,3,FALSE)),0)</f>
        <v>0</v>
      </c>
      <c r="M72" s="137">
        <v>0</v>
      </c>
      <c r="N72" s="154">
        <f t="shared" si="3"/>
        <v>0</v>
      </c>
      <c r="O72" s="154">
        <f t="shared" si="4"/>
        <v>0</v>
      </c>
      <c r="P72" s="154">
        <f t="shared" si="5"/>
        <v>0</v>
      </c>
      <c r="Q72" s="154">
        <v>3476.5740332574992</v>
      </c>
      <c r="R72" s="154">
        <f t="shared" si="6"/>
        <v>3476.5740332574992</v>
      </c>
      <c r="S72" s="154">
        <f t="shared" si="7"/>
        <v>0</v>
      </c>
      <c r="T72" s="154">
        <f t="shared" si="8"/>
        <v>0</v>
      </c>
      <c r="U72" s="154">
        <f t="shared" si="9"/>
        <v>3476.5740332574992</v>
      </c>
      <c r="V72" s="154">
        <f t="shared" si="10"/>
        <v>0</v>
      </c>
      <c r="W72" s="154">
        <f t="shared" si="11"/>
        <v>0</v>
      </c>
      <c r="X72" s="137">
        <f t="shared" si="12"/>
        <v>0</v>
      </c>
      <c r="Y72" s="137">
        <f t="shared" si="13"/>
        <v>0</v>
      </c>
    </row>
    <row r="73" spans="1:25">
      <c r="A73" s="153">
        <v>321</v>
      </c>
      <c r="B73" s="153" t="s">
        <v>164</v>
      </c>
      <c r="C73" s="153" t="s">
        <v>165</v>
      </c>
      <c r="D73" s="153" t="s">
        <v>179</v>
      </c>
      <c r="E73" s="153" t="s">
        <v>167</v>
      </c>
      <c r="F73" s="136" t="s">
        <v>168</v>
      </c>
      <c r="G73" s="154">
        <v>0.59144634757299996</v>
      </c>
      <c r="H73" s="154">
        <v>0</v>
      </c>
      <c r="I73" s="154">
        <v>0</v>
      </c>
      <c r="J73" s="155">
        <f t="shared" si="1"/>
        <v>0</v>
      </c>
      <c r="K73" s="155">
        <f t="shared" si="2"/>
        <v>0</v>
      </c>
      <c r="L73" s="155">
        <f>IF(F73="Current ASP",IF(ISERROR(VLOOKUP(A73,#REF!,3,FALSE)),1,1-VLOOKUP(A73,#REF!,3,FALSE)),0)</f>
        <v>0</v>
      </c>
      <c r="M73" s="137">
        <v>0</v>
      </c>
      <c r="N73" s="154">
        <f t="shared" si="3"/>
        <v>0</v>
      </c>
      <c r="O73" s="154">
        <f t="shared" si="4"/>
        <v>0</v>
      </c>
      <c r="P73" s="154">
        <f t="shared" si="5"/>
        <v>0</v>
      </c>
      <c r="Q73" s="154">
        <v>14.104310053886062</v>
      </c>
      <c r="R73" s="154">
        <f t="shared" si="6"/>
        <v>14.104310053886062</v>
      </c>
      <c r="S73" s="154">
        <f t="shared" si="7"/>
        <v>0</v>
      </c>
      <c r="T73" s="154">
        <f t="shared" si="8"/>
        <v>0</v>
      </c>
      <c r="U73" s="154">
        <f t="shared" si="9"/>
        <v>14.104310053886062</v>
      </c>
      <c r="V73" s="154">
        <f t="shared" si="10"/>
        <v>0</v>
      </c>
      <c r="W73" s="154">
        <f t="shared" si="11"/>
        <v>0</v>
      </c>
      <c r="X73" s="137">
        <f t="shared" si="12"/>
        <v>0</v>
      </c>
      <c r="Y73" s="137">
        <f t="shared" si="13"/>
        <v>0</v>
      </c>
    </row>
    <row r="74" spans="1:25">
      <c r="A74" s="153">
        <v>322</v>
      </c>
      <c r="B74" s="153" t="s">
        <v>164</v>
      </c>
      <c r="C74" s="153" t="s">
        <v>165</v>
      </c>
      <c r="D74" s="153" t="s">
        <v>179</v>
      </c>
      <c r="E74" s="153" t="s">
        <v>167</v>
      </c>
      <c r="F74" s="136" t="s">
        <v>168</v>
      </c>
      <c r="G74" s="154">
        <v>15.0257357601</v>
      </c>
      <c r="H74" s="154">
        <v>0</v>
      </c>
      <c r="I74" s="154">
        <v>0</v>
      </c>
      <c r="J74" s="155">
        <f t="shared" ref="J74:J137" si="14">IF(H74&gt;0,H74/G74,0)</f>
        <v>0</v>
      </c>
      <c r="K74" s="155">
        <f t="shared" ref="K74:K137" si="15">IF(E74="Greenfield",1-J74,0)</f>
        <v>0</v>
      </c>
      <c r="L74" s="155">
        <f>IF(F74="Current ASP",IF(ISERROR(VLOOKUP(A74,#REF!,3,FALSE)),1,1-VLOOKUP(A74,#REF!,3,FALSE)),0)</f>
        <v>0</v>
      </c>
      <c r="M74" s="137">
        <v>0</v>
      </c>
      <c r="N74" s="154">
        <f t="shared" ref="N74:N137" si="16">IF($E74="Established",$M74,0)</f>
        <v>0</v>
      </c>
      <c r="O74" s="154">
        <f t="shared" ref="O74:O137" si="17">IF($E74="Greenfield",$M74*J74,0)</f>
        <v>0</v>
      </c>
      <c r="P74" s="154">
        <f t="shared" ref="P74:P137" si="18">IF($E74="Greenfield",$M74*K74,0)</f>
        <v>0</v>
      </c>
      <c r="Q74" s="154">
        <v>117.82693027952122</v>
      </c>
      <c r="R74" s="154">
        <f t="shared" ref="R74:R137" si="19">IF($E74="Established",$Q74,0)</f>
        <v>117.82693027952122</v>
      </c>
      <c r="S74" s="154">
        <f t="shared" ref="S74:S137" si="20">IF($E74="Greenfield",$Q74*J74,0)</f>
        <v>0</v>
      </c>
      <c r="T74" s="154">
        <f t="shared" ref="T74:T137" si="21">IF($E74="Greenfield",$Q74*K74,0)</f>
        <v>0</v>
      </c>
      <c r="U74" s="154">
        <f t="shared" ref="U74:U137" si="22">N74+R74</f>
        <v>117.82693027952122</v>
      </c>
      <c r="V74" s="154">
        <f t="shared" ref="V74:V137" si="23">O74+S74</f>
        <v>0</v>
      </c>
      <c r="W74" s="154">
        <f t="shared" ref="W74:W137" si="24">P74+T74</f>
        <v>0</v>
      </c>
      <c r="X74" s="137">
        <f t="shared" ref="X74:X137" si="25">L74*M74*K74</f>
        <v>0</v>
      </c>
      <c r="Y74" s="137">
        <f t="shared" ref="Y74:Y137" si="26">Q74*L74*K74</f>
        <v>0</v>
      </c>
    </row>
    <row r="75" spans="1:25">
      <c r="A75" s="153">
        <v>323</v>
      </c>
      <c r="B75" s="153" t="s">
        <v>164</v>
      </c>
      <c r="C75" s="153" t="s">
        <v>165</v>
      </c>
      <c r="D75" s="153" t="s">
        <v>179</v>
      </c>
      <c r="E75" s="153" t="s">
        <v>167</v>
      </c>
      <c r="F75" s="136" t="s">
        <v>168</v>
      </c>
      <c r="G75" s="154">
        <v>35.969874311200002</v>
      </c>
      <c r="H75" s="154">
        <v>0</v>
      </c>
      <c r="I75" s="154">
        <v>0</v>
      </c>
      <c r="J75" s="155">
        <f t="shared" si="14"/>
        <v>0</v>
      </c>
      <c r="K75" s="155">
        <f t="shared" si="15"/>
        <v>0</v>
      </c>
      <c r="L75" s="155">
        <f>IF(F75="Current ASP",IF(ISERROR(VLOOKUP(A75,#REF!,3,FALSE)),1,1-VLOOKUP(A75,#REF!,3,FALSE)),0)</f>
        <v>0</v>
      </c>
      <c r="M75" s="137">
        <v>0</v>
      </c>
      <c r="N75" s="154">
        <f t="shared" si="16"/>
        <v>0</v>
      </c>
      <c r="O75" s="154">
        <f t="shared" si="17"/>
        <v>0</v>
      </c>
      <c r="P75" s="154">
        <f t="shared" si="18"/>
        <v>0</v>
      </c>
      <c r="Q75" s="154">
        <v>1199.5303121897189</v>
      </c>
      <c r="R75" s="154">
        <f t="shared" si="19"/>
        <v>1199.5303121897189</v>
      </c>
      <c r="S75" s="154">
        <f t="shared" si="20"/>
        <v>0</v>
      </c>
      <c r="T75" s="154">
        <f t="shared" si="21"/>
        <v>0</v>
      </c>
      <c r="U75" s="154">
        <f t="shared" si="22"/>
        <v>1199.5303121897189</v>
      </c>
      <c r="V75" s="154">
        <f t="shared" si="23"/>
        <v>0</v>
      </c>
      <c r="W75" s="154">
        <f t="shared" si="24"/>
        <v>0</v>
      </c>
      <c r="X75" s="137">
        <f t="shared" si="25"/>
        <v>0</v>
      </c>
      <c r="Y75" s="137">
        <f t="shared" si="26"/>
        <v>0</v>
      </c>
    </row>
    <row r="76" spans="1:25">
      <c r="A76" s="153">
        <v>324</v>
      </c>
      <c r="B76" s="153" t="s">
        <v>164</v>
      </c>
      <c r="C76" s="153" t="s">
        <v>165</v>
      </c>
      <c r="D76" s="153" t="s">
        <v>180</v>
      </c>
      <c r="E76" s="153" t="s">
        <v>167</v>
      </c>
      <c r="F76" s="136" t="s">
        <v>168</v>
      </c>
      <c r="G76" s="154">
        <v>9.7617828916100002</v>
      </c>
      <c r="H76" s="154">
        <v>0</v>
      </c>
      <c r="I76" s="154">
        <v>0</v>
      </c>
      <c r="J76" s="155">
        <f t="shared" si="14"/>
        <v>0</v>
      </c>
      <c r="K76" s="155">
        <f t="shared" si="15"/>
        <v>0</v>
      </c>
      <c r="L76" s="155">
        <f>IF(F76="Current ASP",IF(ISERROR(VLOOKUP(A76,#REF!,3,FALSE)),1,1-VLOOKUP(A76,#REF!,3,FALSE)),0)</f>
        <v>0</v>
      </c>
      <c r="M76" s="137">
        <v>0</v>
      </c>
      <c r="N76" s="154">
        <f t="shared" si="16"/>
        <v>0</v>
      </c>
      <c r="O76" s="154">
        <f t="shared" si="17"/>
        <v>0</v>
      </c>
      <c r="P76" s="154">
        <f t="shared" si="18"/>
        <v>0</v>
      </c>
      <c r="Q76" s="154">
        <v>58.598196218888681</v>
      </c>
      <c r="R76" s="154">
        <f t="shared" si="19"/>
        <v>58.598196218888681</v>
      </c>
      <c r="S76" s="154">
        <f t="shared" si="20"/>
        <v>0</v>
      </c>
      <c r="T76" s="154">
        <f t="shared" si="21"/>
        <v>0</v>
      </c>
      <c r="U76" s="154">
        <f t="shared" si="22"/>
        <v>58.598196218888681</v>
      </c>
      <c r="V76" s="154">
        <f t="shared" si="23"/>
        <v>0</v>
      </c>
      <c r="W76" s="154">
        <f t="shared" si="24"/>
        <v>0</v>
      </c>
      <c r="X76" s="137">
        <f t="shared" si="25"/>
        <v>0</v>
      </c>
      <c r="Y76" s="137">
        <f t="shared" si="26"/>
        <v>0</v>
      </c>
    </row>
    <row r="77" spans="1:25">
      <c r="A77" s="153">
        <v>325</v>
      </c>
      <c r="B77" s="153" t="s">
        <v>164</v>
      </c>
      <c r="C77" s="153" t="s">
        <v>165</v>
      </c>
      <c r="D77" s="153" t="s">
        <v>179</v>
      </c>
      <c r="E77" s="153" t="s">
        <v>167</v>
      </c>
      <c r="F77" s="136" t="s">
        <v>168</v>
      </c>
      <c r="G77" s="154">
        <v>41.664178685400003</v>
      </c>
      <c r="H77" s="154">
        <v>0</v>
      </c>
      <c r="I77" s="154">
        <v>0</v>
      </c>
      <c r="J77" s="155">
        <f t="shared" si="14"/>
        <v>0</v>
      </c>
      <c r="K77" s="155">
        <f t="shared" si="15"/>
        <v>0</v>
      </c>
      <c r="L77" s="155">
        <f>IF(F77="Current ASP",IF(ISERROR(VLOOKUP(A77,#REF!,3,FALSE)),1,1-VLOOKUP(A77,#REF!,3,FALSE)),0)</f>
        <v>0</v>
      </c>
      <c r="M77" s="137">
        <v>0</v>
      </c>
      <c r="N77" s="154">
        <f t="shared" si="16"/>
        <v>0</v>
      </c>
      <c r="O77" s="154">
        <f t="shared" si="17"/>
        <v>0</v>
      </c>
      <c r="P77" s="154">
        <f t="shared" si="18"/>
        <v>0</v>
      </c>
      <c r="Q77" s="154">
        <v>2477.0668461667451</v>
      </c>
      <c r="R77" s="154">
        <f t="shared" si="19"/>
        <v>2477.0668461667451</v>
      </c>
      <c r="S77" s="154">
        <f t="shared" si="20"/>
        <v>0</v>
      </c>
      <c r="T77" s="154">
        <f t="shared" si="21"/>
        <v>0</v>
      </c>
      <c r="U77" s="154">
        <f t="shared" si="22"/>
        <v>2477.0668461667451</v>
      </c>
      <c r="V77" s="154">
        <f t="shared" si="23"/>
        <v>0</v>
      </c>
      <c r="W77" s="154">
        <f t="shared" si="24"/>
        <v>0</v>
      </c>
      <c r="X77" s="137">
        <f t="shared" si="25"/>
        <v>0</v>
      </c>
      <c r="Y77" s="137">
        <f t="shared" si="26"/>
        <v>0</v>
      </c>
    </row>
    <row r="78" spans="1:25">
      <c r="A78" s="153">
        <v>326</v>
      </c>
      <c r="B78" s="153" t="s">
        <v>164</v>
      </c>
      <c r="C78" s="153" t="s">
        <v>165</v>
      </c>
      <c r="D78" s="153" t="s">
        <v>179</v>
      </c>
      <c r="E78" s="153" t="s">
        <v>167</v>
      </c>
      <c r="F78" s="136" t="s">
        <v>168</v>
      </c>
      <c r="G78" s="154">
        <v>20.402600002500002</v>
      </c>
      <c r="H78" s="154">
        <v>0</v>
      </c>
      <c r="I78" s="154">
        <v>0</v>
      </c>
      <c r="J78" s="155">
        <f t="shared" si="14"/>
        <v>0</v>
      </c>
      <c r="K78" s="155">
        <f t="shared" si="15"/>
        <v>0</v>
      </c>
      <c r="L78" s="155">
        <f>IF(F78="Current ASP",IF(ISERROR(VLOOKUP(A78,#REF!,3,FALSE)),1,1-VLOOKUP(A78,#REF!,3,FALSE)),0)</f>
        <v>0</v>
      </c>
      <c r="M78" s="137">
        <v>0</v>
      </c>
      <c r="N78" s="154">
        <f t="shared" si="16"/>
        <v>0</v>
      </c>
      <c r="O78" s="154">
        <f t="shared" si="17"/>
        <v>0</v>
      </c>
      <c r="P78" s="154">
        <f t="shared" si="18"/>
        <v>0</v>
      </c>
      <c r="Q78" s="154">
        <v>707.72758360945977</v>
      </c>
      <c r="R78" s="154">
        <f t="shared" si="19"/>
        <v>707.72758360945977</v>
      </c>
      <c r="S78" s="154">
        <f t="shared" si="20"/>
        <v>0</v>
      </c>
      <c r="T78" s="154">
        <f t="shared" si="21"/>
        <v>0</v>
      </c>
      <c r="U78" s="154">
        <f t="shared" si="22"/>
        <v>707.72758360945977</v>
      </c>
      <c r="V78" s="154">
        <f t="shared" si="23"/>
        <v>0</v>
      </c>
      <c r="W78" s="154">
        <f t="shared" si="24"/>
        <v>0</v>
      </c>
      <c r="X78" s="137">
        <f t="shared" si="25"/>
        <v>0</v>
      </c>
      <c r="Y78" s="137">
        <f t="shared" si="26"/>
        <v>0</v>
      </c>
    </row>
    <row r="79" spans="1:25">
      <c r="A79" s="153">
        <v>327</v>
      </c>
      <c r="B79" s="153" t="s">
        <v>164</v>
      </c>
      <c r="C79" s="153" t="s">
        <v>165</v>
      </c>
      <c r="D79" s="153" t="s">
        <v>180</v>
      </c>
      <c r="E79" s="153" t="s">
        <v>167</v>
      </c>
      <c r="F79" s="136" t="s">
        <v>168</v>
      </c>
      <c r="G79" s="154">
        <v>51.851554956599998</v>
      </c>
      <c r="H79" s="154">
        <v>0</v>
      </c>
      <c r="I79" s="154">
        <v>0</v>
      </c>
      <c r="J79" s="155">
        <f t="shared" si="14"/>
        <v>0</v>
      </c>
      <c r="K79" s="155">
        <f t="shared" si="15"/>
        <v>0</v>
      </c>
      <c r="L79" s="155">
        <f>IF(F79="Current ASP",IF(ISERROR(VLOOKUP(A79,#REF!,3,FALSE)),1,1-VLOOKUP(A79,#REF!,3,FALSE)),0)</f>
        <v>0</v>
      </c>
      <c r="M79" s="137">
        <v>0</v>
      </c>
      <c r="N79" s="154">
        <f t="shared" si="16"/>
        <v>0</v>
      </c>
      <c r="O79" s="154">
        <f t="shared" si="17"/>
        <v>0</v>
      </c>
      <c r="P79" s="154">
        <f t="shared" si="18"/>
        <v>0</v>
      </c>
      <c r="Q79" s="154">
        <v>1974.5921488359959</v>
      </c>
      <c r="R79" s="154">
        <f t="shared" si="19"/>
        <v>1974.5921488359959</v>
      </c>
      <c r="S79" s="154">
        <f t="shared" si="20"/>
        <v>0</v>
      </c>
      <c r="T79" s="154">
        <f t="shared" si="21"/>
        <v>0</v>
      </c>
      <c r="U79" s="154">
        <f t="shared" si="22"/>
        <v>1974.5921488359959</v>
      </c>
      <c r="V79" s="154">
        <f t="shared" si="23"/>
        <v>0</v>
      </c>
      <c r="W79" s="154">
        <f t="shared" si="24"/>
        <v>0</v>
      </c>
      <c r="X79" s="137">
        <f t="shared" si="25"/>
        <v>0</v>
      </c>
      <c r="Y79" s="137">
        <f t="shared" si="26"/>
        <v>0</v>
      </c>
    </row>
    <row r="80" spans="1:25">
      <c r="A80" s="153">
        <v>328</v>
      </c>
      <c r="B80" s="153" t="s">
        <v>164</v>
      </c>
      <c r="C80" s="153" t="s">
        <v>165</v>
      </c>
      <c r="D80" s="153" t="s">
        <v>181</v>
      </c>
      <c r="E80" s="153" t="s">
        <v>167</v>
      </c>
      <c r="F80" s="136" t="s">
        <v>168</v>
      </c>
      <c r="G80" s="154">
        <v>6.2102394327199999</v>
      </c>
      <c r="H80" s="154">
        <v>0</v>
      </c>
      <c r="I80" s="154">
        <v>0</v>
      </c>
      <c r="J80" s="155">
        <f t="shared" si="14"/>
        <v>0</v>
      </c>
      <c r="K80" s="155">
        <f t="shared" si="15"/>
        <v>0</v>
      </c>
      <c r="L80" s="155">
        <f>IF(F80="Current ASP",IF(ISERROR(VLOOKUP(A80,#REF!,3,FALSE)),1,1-VLOOKUP(A80,#REF!,3,FALSE)),0)</f>
        <v>0</v>
      </c>
      <c r="M80" s="137">
        <v>123.590631198</v>
      </c>
      <c r="N80" s="154">
        <f t="shared" si="16"/>
        <v>123.590631198</v>
      </c>
      <c r="O80" s="154">
        <f t="shared" si="17"/>
        <v>0</v>
      </c>
      <c r="P80" s="154">
        <f t="shared" si="18"/>
        <v>0</v>
      </c>
      <c r="Q80" s="154">
        <v>1423.9134718851499</v>
      </c>
      <c r="R80" s="154">
        <f t="shared" si="19"/>
        <v>1423.9134718851499</v>
      </c>
      <c r="S80" s="154">
        <f t="shared" si="20"/>
        <v>0</v>
      </c>
      <c r="T80" s="154">
        <f t="shared" si="21"/>
        <v>0</v>
      </c>
      <c r="U80" s="154">
        <f t="shared" si="22"/>
        <v>1547.5041030831499</v>
      </c>
      <c r="V80" s="154">
        <f t="shared" si="23"/>
        <v>0</v>
      </c>
      <c r="W80" s="154">
        <f t="shared" si="24"/>
        <v>0</v>
      </c>
      <c r="X80" s="137">
        <f t="shared" si="25"/>
        <v>0</v>
      </c>
      <c r="Y80" s="137">
        <f t="shared" si="26"/>
        <v>0</v>
      </c>
    </row>
    <row r="81" spans="1:25">
      <c r="A81" s="153">
        <v>329</v>
      </c>
      <c r="B81" s="153" t="s">
        <v>164</v>
      </c>
      <c r="C81" s="153" t="s">
        <v>165</v>
      </c>
      <c r="D81" s="153" t="s">
        <v>179</v>
      </c>
      <c r="E81" s="153" t="s">
        <v>167</v>
      </c>
      <c r="F81" s="136" t="s">
        <v>168</v>
      </c>
      <c r="G81" s="154">
        <v>24.161643551099999</v>
      </c>
      <c r="H81" s="154">
        <v>0</v>
      </c>
      <c r="I81" s="154">
        <v>0</v>
      </c>
      <c r="J81" s="155">
        <f t="shared" si="14"/>
        <v>0</v>
      </c>
      <c r="K81" s="155">
        <f t="shared" si="15"/>
        <v>0</v>
      </c>
      <c r="L81" s="155">
        <f>IF(F81="Current ASP",IF(ISERROR(VLOOKUP(A81,#REF!,3,FALSE)),1,1-VLOOKUP(A81,#REF!,3,FALSE)),0)</f>
        <v>0</v>
      </c>
      <c r="M81" s="137">
        <v>0</v>
      </c>
      <c r="N81" s="154">
        <f t="shared" si="16"/>
        <v>0</v>
      </c>
      <c r="O81" s="154">
        <f t="shared" si="17"/>
        <v>0</v>
      </c>
      <c r="P81" s="154">
        <f t="shared" si="18"/>
        <v>0</v>
      </c>
      <c r="Q81" s="154">
        <v>1040.0710066154641</v>
      </c>
      <c r="R81" s="154">
        <f t="shared" si="19"/>
        <v>1040.0710066154641</v>
      </c>
      <c r="S81" s="154">
        <f t="shared" si="20"/>
        <v>0</v>
      </c>
      <c r="T81" s="154">
        <f t="shared" si="21"/>
        <v>0</v>
      </c>
      <c r="U81" s="154">
        <f t="shared" si="22"/>
        <v>1040.0710066154641</v>
      </c>
      <c r="V81" s="154">
        <f t="shared" si="23"/>
        <v>0</v>
      </c>
      <c r="W81" s="154">
        <f t="shared" si="24"/>
        <v>0</v>
      </c>
      <c r="X81" s="137">
        <f t="shared" si="25"/>
        <v>0</v>
      </c>
      <c r="Y81" s="137">
        <f t="shared" si="26"/>
        <v>0</v>
      </c>
    </row>
    <row r="82" spans="1:25">
      <c r="A82" s="153">
        <v>330</v>
      </c>
      <c r="B82" s="153" t="s">
        <v>164</v>
      </c>
      <c r="C82" s="153" t="s">
        <v>165</v>
      </c>
      <c r="D82" s="153" t="s">
        <v>179</v>
      </c>
      <c r="E82" s="153" t="s">
        <v>167</v>
      </c>
      <c r="F82" s="136" t="s">
        <v>168</v>
      </c>
      <c r="G82" s="154">
        <v>41.195374701399999</v>
      </c>
      <c r="H82" s="154">
        <v>0</v>
      </c>
      <c r="I82" s="154">
        <v>0</v>
      </c>
      <c r="J82" s="155">
        <f t="shared" si="14"/>
        <v>0</v>
      </c>
      <c r="K82" s="155">
        <f t="shared" si="15"/>
        <v>0</v>
      </c>
      <c r="L82" s="155">
        <f>IF(F82="Current ASP",IF(ISERROR(VLOOKUP(A82,#REF!,3,FALSE)),1,1-VLOOKUP(A82,#REF!,3,FALSE)),0)</f>
        <v>0</v>
      </c>
      <c r="M82" s="137">
        <v>0</v>
      </c>
      <c r="N82" s="154">
        <f t="shared" si="16"/>
        <v>0</v>
      </c>
      <c r="O82" s="154">
        <f t="shared" si="17"/>
        <v>0</v>
      </c>
      <c r="P82" s="154">
        <f t="shared" si="18"/>
        <v>0</v>
      </c>
      <c r="Q82" s="154">
        <v>1983.6921452096785</v>
      </c>
      <c r="R82" s="154">
        <f t="shared" si="19"/>
        <v>1983.6921452096785</v>
      </c>
      <c r="S82" s="154">
        <f t="shared" si="20"/>
        <v>0</v>
      </c>
      <c r="T82" s="154">
        <f t="shared" si="21"/>
        <v>0</v>
      </c>
      <c r="U82" s="154">
        <f t="shared" si="22"/>
        <v>1983.6921452096785</v>
      </c>
      <c r="V82" s="154">
        <f t="shared" si="23"/>
        <v>0</v>
      </c>
      <c r="W82" s="154">
        <f t="shared" si="24"/>
        <v>0</v>
      </c>
      <c r="X82" s="137">
        <f t="shared" si="25"/>
        <v>0</v>
      </c>
      <c r="Y82" s="137">
        <f t="shared" si="26"/>
        <v>0</v>
      </c>
    </row>
    <row r="83" spans="1:25">
      <c r="A83" s="153">
        <v>331</v>
      </c>
      <c r="B83" s="153" t="s">
        <v>164</v>
      </c>
      <c r="C83" s="153" t="s">
        <v>165</v>
      </c>
      <c r="D83" s="153" t="s">
        <v>179</v>
      </c>
      <c r="E83" s="153" t="s">
        <v>167</v>
      </c>
      <c r="F83" s="136" t="s">
        <v>168</v>
      </c>
      <c r="G83" s="154">
        <v>42.468720036100002</v>
      </c>
      <c r="H83" s="154">
        <v>0</v>
      </c>
      <c r="I83" s="154">
        <v>0</v>
      </c>
      <c r="J83" s="155">
        <f t="shared" si="14"/>
        <v>0</v>
      </c>
      <c r="K83" s="155">
        <f t="shared" si="15"/>
        <v>0</v>
      </c>
      <c r="L83" s="155">
        <f>IF(F83="Current ASP",IF(ISERROR(VLOOKUP(A83,#REF!,3,FALSE)),1,1-VLOOKUP(A83,#REF!,3,FALSE)),0)</f>
        <v>0</v>
      </c>
      <c r="M83" s="137">
        <v>0</v>
      </c>
      <c r="N83" s="154">
        <f t="shared" si="16"/>
        <v>0</v>
      </c>
      <c r="O83" s="154">
        <f t="shared" si="17"/>
        <v>0</v>
      </c>
      <c r="P83" s="154">
        <f t="shared" si="18"/>
        <v>0</v>
      </c>
      <c r="Q83" s="154">
        <v>3580.6441833586155</v>
      </c>
      <c r="R83" s="154">
        <f t="shared" si="19"/>
        <v>3580.6441833586155</v>
      </c>
      <c r="S83" s="154">
        <f t="shared" si="20"/>
        <v>0</v>
      </c>
      <c r="T83" s="154">
        <f t="shared" si="21"/>
        <v>0</v>
      </c>
      <c r="U83" s="154">
        <f t="shared" si="22"/>
        <v>3580.6441833586155</v>
      </c>
      <c r="V83" s="154">
        <f t="shared" si="23"/>
        <v>0</v>
      </c>
      <c r="W83" s="154">
        <f t="shared" si="24"/>
        <v>0</v>
      </c>
      <c r="X83" s="137">
        <f t="shared" si="25"/>
        <v>0</v>
      </c>
      <c r="Y83" s="137">
        <f t="shared" si="26"/>
        <v>0</v>
      </c>
    </row>
    <row r="84" spans="1:25">
      <c r="A84" s="153">
        <v>332</v>
      </c>
      <c r="B84" s="153" t="s">
        <v>164</v>
      </c>
      <c r="C84" s="153" t="s">
        <v>165</v>
      </c>
      <c r="D84" s="153" t="s">
        <v>181</v>
      </c>
      <c r="E84" s="153" t="s">
        <v>167</v>
      </c>
      <c r="F84" s="136" t="s">
        <v>168</v>
      </c>
      <c r="G84" s="154">
        <v>18.107963709100002</v>
      </c>
      <c r="H84" s="154">
        <v>0</v>
      </c>
      <c r="I84" s="154">
        <v>0</v>
      </c>
      <c r="J84" s="155">
        <f t="shared" si="14"/>
        <v>0</v>
      </c>
      <c r="K84" s="155">
        <f t="shared" si="15"/>
        <v>0</v>
      </c>
      <c r="L84" s="155">
        <f>IF(F84="Current ASP",IF(ISERROR(VLOOKUP(A84,#REF!,3,FALSE)),1,1-VLOOKUP(A84,#REF!,3,FALSE)),0)</f>
        <v>0</v>
      </c>
      <c r="M84" s="137">
        <v>408.79675647699997</v>
      </c>
      <c r="N84" s="154">
        <f t="shared" si="16"/>
        <v>408.79675647699997</v>
      </c>
      <c r="O84" s="154">
        <f t="shared" si="17"/>
        <v>0</v>
      </c>
      <c r="P84" s="154">
        <f t="shared" si="18"/>
        <v>0</v>
      </c>
      <c r="Q84" s="154">
        <v>4269.2394463221362</v>
      </c>
      <c r="R84" s="154">
        <f t="shared" si="19"/>
        <v>4269.2394463221362</v>
      </c>
      <c r="S84" s="154">
        <f t="shared" si="20"/>
        <v>0</v>
      </c>
      <c r="T84" s="154">
        <f t="shared" si="21"/>
        <v>0</v>
      </c>
      <c r="U84" s="154">
        <f t="shared" si="22"/>
        <v>4678.0362027991359</v>
      </c>
      <c r="V84" s="154">
        <f t="shared" si="23"/>
        <v>0</v>
      </c>
      <c r="W84" s="154">
        <f t="shared" si="24"/>
        <v>0</v>
      </c>
      <c r="X84" s="137">
        <f t="shared" si="25"/>
        <v>0</v>
      </c>
      <c r="Y84" s="137">
        <f t="shared" si="26"/>
        <v>0</v>
      </c>
    </row>
    <row r="85" spans="1:25">
      <c r="A85" s="153">
        <v>333</v>
      </c>
      <c r="B85" s="153" t="s">
        <v>164</v>
      </c>
      <c r="C85" s="153" t="s">
        <v>165</v>
      </c>
      <c r="D85" s="153" t="s">
        <v>179</v>
      </c>
      <c r="E85" s="153" t="s">
        <v>167</v>
      </c>
      <c r="F85" s="136" t="s">
        <v>168</v>
      </c>
      <c r="G85" s="154">
        <v>18.206433369999999</v>
      </c>
      <c r="H85" s="154">
        <v>0</v>
      </c>
      <c r="I85" s="154">
        <v>0</v>
      </c>
      <c r="J85" s="155">
        <f t="shared" si="14"/>
        <v>0</v>
      </c>
      <c r="K85" s="155">
        <f t="shared" si="15"/>
        <v>0</v>
      </c>
      <c r="L85" s="155">
        <f>IF(F85="Current ASP",IF(ISERROR(VLOOKUP(A85,#REF!,3,FALSE)),1,1-VLOOKUP(A85,#REF!,3,FALSE)),0)</f>
        <v>0</v>
      </c>
      <c r="M85" s="137">
        <v>6688.8450886800001</v>
      </c>
      <c r="N85" s="154">
        <f t="shared" si="16"/>
        <v>6688.8450886800001</v>
      </c>
      <c r="O85" s="154">
        <f t="shared" si="17"/>
        <v>0</v>
      </c>
      <c r="P85" s="154">
        <f t="shared" si="18"/>
        <v>0</v>
      </c>
      <c r="Q85" s="154">
        <v>5006.753645487488</v>
      </c>
      <c r="R85" s="154">
        <f t="shared" si="19"/>
        <v>5006.753645487488</v>
      </c>
      <c r="S85" s="154">
        <f t="shared" si="20"/>
        <v>0</v>
      </c>
      <c r="T85" s="154">
        <f t="shared" si="21"/>
        <v>0</v>
      </c>
      <c r="U85" s="154">
        <f t="shared" si="22"/>
        <v>11695.598734167488</v>
      </c>
      <c r="V85" s="154">
        <f t="shared" si="23"/>
        <v>0</v>
      </c>
      <c r="W85" s="154">
        <f t="shared" si="24"/>
        <v>0</v>
      </c>
      <c r="X85" s="137">
        <f t="shared" si="25"/>
        <v>0</v>
      </c>
      <c r="Y85" s="137">
        <f t="shared" si="26"/>
        <v>0</v>
      </c>
    </row>
    <row r="86" spans="1:25">
      <c r="A86" s="153">
        <v>334</v>
      </c>
      <c r="B86" s="153" t="s">
        <v>164</v>
      </c>
      <c r="C86" s="153" t="s">
        <v>165</v>
      </c>
      <c r="D86" s="153" t="s">
        <v>179</v>
      </c>
      <c r="E86" s="153" t="s">
        <v>167</v>
      </c>
      <c r="F86" s="136" t="s">
        <v>168</v>
      </c>
      <c r="G86" s="154">
        <v>46.055819913699999</v>
      </c>
      <c r="H86" s="154">
        <v>0</v>
      </c>
      <c r="I86" s="154">
        <v>0</v>
      </c>
      <c r="J86" s="155">
        <f t="shared" si="14"/>
        <v>0</v>
      </c>
      <c r="K86" s="155">
        <f t="shared" si="15"/>
        <v>0</v>
      </c>
      <c r="L86" s="155">
        <f>IF(F86="Current ASP",IF(ISERROR(VLOOKUP(A86,#REF!,3,FALSE)),1,1-VLOOKUP(A86,#REF!,3,FALSE)),0)</f>
        <v>0</v>
      </c>
      <c r="M86" s="137">
        <v>0</v>
      </c>
      <c r="N86" s="154">
        <f t="shared" si="16"/>
        <v>0</v>
      </c>
      <c r="O86" s="154">
        <f t="shared" si="17"/>
        <v>0</v>
      </c>
      <c r="P86" s="154">
        <f t="shared" si="18"/>
        <v>0</v>
      </c>
      <c r="Q86" s="154">
        <v>2758.3396519218791</v>
      </c>
      <c r="R86" s="154">
        <f t="shared" si="19"/>
        <v>2758.3396519218791</v>
      </c>
      <c r="S86" s="154">
        <f t="shared" si="20"/>
        <v>0</v>
      </c>
      <c r="T86" s="154">
        <f t="shared" si="21"/>
        <v>0</v>
      </c>
      <c r="U86" s="154">
        <f t="shared" si="22"/>
        <v>2758.3396519218791</v>
      </c>
      <c r="V86" s="154">
        <f t="shared" si="23"/>
        <v>0</v>
      </c>
      <c r="W86" s="154">
        <f t="shared" si="24"/>
        <v>0</v>
      </c>
      <c r="X86" s="137">
        <f t="shared" si="25"/>
        <v>0</v>
      </c>
      <c r="Y86" s="137">
        <f t="shared" si="26"/>
        <v>0</v>
      </c>
    </row>
    <row r="87" spans="1:25">
      <c r="A87" s="153">
        <v>335</v>
      </c>
      <c r="B87" s="153" t="s">
        <v>164</v>
      </c>
      <c r="C87" s="153" t="s">
        <v>165</v>
      </c>
      <c r="D87" s="153" t="s">
        <v>179</v>
      </c>
      <c r="E87" s="153" t="s">
        <v>167</v>
      </c>
      <c r="F87" s="136" t="s">
        <v>168</v>
      </c>
      <c r="G87" s="154">
        <v>12.0457853379</v>
      </c>
      <c r="H87" s="154">
        <v>0</v>
      </c>
      <c r="I87" s="154">
        <v>0</v>
      </c>
      <c r="J87" s="155">
        <f t="shared" si="14"/>
        <v>0</v>
      </c>
      <c r="K87" s="155">
        <f t="shared" si="15"/>
        <v>0</v>
      </c>
      <c r="L87" s="155">
        <f>IF(F87="Current ASP",IF(ISERROR(VLOOKUP(A87,#REF!,3,FALSE)),1,1-VLOOKUP(A87,#REF!,3,FALSE)),0)</f>
        <v>0</v>
      </c>
      <c r="M87" s="137">
        <v>4629.1825659100004</v>
      </c>
      <c r="N87" s="154">
        <f t="shared" si="16"/>
        <v>4629.1825659100004</v>
      </c>
      <c r="O87" s="154">
        <f t="shared" si="17"/>
        <v>0</v>
      </c>
      <c r="P87" s="154">
        <f t="shared" si="18"/>
        <v>0</v>
      </c>
      <c r="Q87" s="154">
        <v>4191.4931628695831</v>
      </c>
      <c r="R87" s="154">
        <f t="shared" si="19"/>
        <v>4191.4931628695831</v>
      </c>
      <c r="S87" s="154">
        <f t="shared" si="20"/>
        <v>0</v>
      </c>
      <c r="T87" s="154">
        <f t="shared" si="21"/>
        <v>0</v>
      </c>
      <c r="U87" s="154">
        <f t="shared" si="22"/>
        <v>8820.6757287795845</v>
      </c>
      <c r="V87" s="154">
        <f t="shared" si="23"/>
        <v>0</v>
      </c>
      <c r="W87" s="154">
        <f t="shared" si="24"/>
        <v>0</v>
      </c>
      <c r="X87" s="137">
        <f t="shared" si="25"/>
        <v>0</v>
      </c>
      <c r="Y87" s="137">
        <f t="shared" si="26"/>
        <v>0</v>
      </c>
    </row>
    <row r="88" spans="1:25">
      <c r="A88" s="153">
        <v>336</v>
      </c>
      <c r="B88" s="153" t="s">
        <v>164</v>
      </c>
      <c r="C88" s="153" t="s">
        <v>165</v>
      </c>
      <c r="D88" s="153" t="s">
        <v>179</v>
      </c>
      <c r="E88" s="153" t="s">
        <v>167</v>
      </c>
      <c r="F88" s="136" t="s">
        <v>168</v>
      </c>
      <c r="G88" s="154">
        <v>45.863055869699998</v>
      </c>
      <c r="H88" s="154">
        <v>0</v>
      </c>
      <c r="I88" s="154">
        <v>0</v>
      </c>
      <c r="J88" s="155">
        <f t="shared" si="14"/>
        <v>0</v>
      </c>
      <c r="K88" s="155">
        <f t="shared" si="15"/>
        <v>0</v>
      </c>
      <c r="L88" s="155">
        <f>IF(F88="Current ASP",IF(ISERROR(VLOOKUP(A88,#REF!,3,FALSE)),1,1-VLOOKUP(A88,#REF!,3,FALSE)),0)</f>
        <v>0</v>
      </c>
      <c r="M88" s="137">
        <v>1595.32799529</v>
      </c>
      <c r="N88" s="154">
        <f t="shared" si="16"/>
        <v>1595.32799529</v>
      </c>
      <c r="O88" s="154">
        <f t="shared" si="17"/>
        <v>0</v>
      </c>
      <c r="P88" s="154">
        <f t="shared" si="18"/>
        <v>0</v>
      </c>
      <c r="Q88" s="154">
        <v>6605.1689477176014</v>
      </c>
      <c r="R88" s="154">
        <f t="shared" si="19"/>
        <v>6605.1689477176014</v>
      </c>
      <c r="S88" s="154">
        <f t="shared" si="20"/>
        <v>0</v>
      </c>
      <c r="T88" s="154">
        <f t="shared" si="21"/>
        <v>0</v>
      </c>
      <c r="U88" s="154">
        <f t="shared" si="22"/>
        <v>8200.4969430076017</v>
      </c>
      <c r="V88" s="154">
        <f t="shared" si="23"/>
        <v>0</v>
      </c>
      <c r="W88" s="154">
        <f t="shared" si="24"/>
        <v>0</v>
      </c>
      <c r="X88" s="137">
        <f t="shared" si="25"/>
        <v>0</v>
      </c>
      <c r="Y88" s="137">
        <f t="shared" si="26"/>
        <v>0</v>
      </c>
    </row>
    <row r="89" spans="1:25">
      <c r="A89" s="153">
        <v>337</v>
      </c>
      <c r="B89" s="153" t="s">
        <v>164</v>
      </c>
      <c r="C89" s="153" t="s">
        <v>165</v>
      </c>
      <c r="D89" s="153" t="s">
        <v>178</v>
      </c>
      <c r="E89" s="153" t="s">
        <v>167</v>
      </c>
      <c r="F89" s="136" t="s">
        <v>168</v>
      </c>
      <c r="G89" s="154">
        <v>24.881171221999999</v>
      </c>
      <c r="H89" s="154">
        <v>0</v>
      </c>
      <c r="I89" s="154">
        <v>0</v>
      </c>
      <c r="J89" s="155">
        <f t="shared" si="14"/>
        <v>0</v>
      </c>
      <c r="K89" s="155">
        <f t="shared" si="15"/>
        <v>0</v>
      </c>
      <c r="L89" s="155">
        <f>IF(F89="Current ASP",IF(ISERROR(VLOOKUP(A89,#REF!,3,FALSE)),1,1-VLOOKUP(A89,#REF!,3,FALSE)),0)</f>
        <v>0</v>
      </c>
      <c r="M89" s="137">
        <v>0</v>
      </c>
      <c r="N89" s="154">
        <f t="shared" si="16"/>
        <v>0</v>
      </c>
      <c r="O89" s="154">
        <f t="shared" si="17"/>
        <v>0</v>
      </c>
      <c r="P89" s="154">
        <f t="shared" si="18"/>
        <v>0</v>
      </c>
      <c r="Q89" s="154">
        <v>1199.4648741796664</v>
      </c>
      <c r="R89" s="154">
        <f t="shared" si="19"/>
        <v>1199.4648741796664</v>
      </c>
      <c r="S89" s="154">
        <f t="shared" si="20"/>
        <v>0</v>
      </c>
      <c r="T89" s="154">
        <f t="shared" si="21"/>
        <v>0</v>
      </c>
      <c r="U89" s="154">
        <f t="shared" si="22"/>
        <v>1199.4648741796664</v>
      </c>
      <c r="V89" s="154">
        <f t="shared" si="23"/>
        <v>0</v>
      </c>
      <c r="W89" s="154">
        <f t="shared" si="24"/>
        <v>0</v>
      </c>
      <c r="X89" s="137">
        <f t="shared" si="25"/>
        <v>0</v>
      </c>
      <c r="Y89" s="137">
        <f t="shared" si="26"/>
        <v>0</v>
      </c>
    </row>
    <row r="90" spans="1:25">
      <c r="A90" s="153">
        <v>338</v>
      </c>
      <c r="B90" s="153" t="s">
        <v>164</v>
      </c>
      <c r="C90" s="153" t="s">
        <v>165</v>
      </c>
      <c r="D90" s="153" t="s">
        <v>178</v>
      </c>
      <c r="E90" s="153" t="s">
        <v>167</v>
      </c>
      <c r="F90" s="136" t="s">
        <v>168</v>
      </c>
      <c r="G90" s="154">
        <v>63.292490505700002</v>
      </c>
      <c r="H90" s="154">
        <v>0</v>
      </c>
      <c r="I90" s="154">
        <v>0</v>
      </c>
      <c r="J90" s="155">
        <f t="shared" si="14"/>
        <v>0</v>
      </c>
      <c r="K90" s="155">
        <f t="shared" si="15"/>
        <v>0</v>
      </c>
      <c r="L90" s="155">
        <f>IF(F90="Current ASP",IF(ISERROR(VLOOKUP(A90,#REF!,3,FALSE)),1,1-VLOOKUP(A90,#REF!,3,FALSE)),0)</f>
        <v>0</v>
      </c>
      <c r="M90" s="137">
        <v>0</v>
      </c>
      <c r="N90" s="154">
        <f t="shared" si="16"/>
        <v>0</v>
      </c>
      <c r="O90" s="154">
        <f t="shared" si="17"/>
        <v>0</v>
      </c>
      <c r="P90" s="154">
        <f t="shared" si="18"/>
        <v>0</v>
      </c>
      <c r="Q90" s="154">
        <v>4552.4607375861715</v>
      </c>
      <c r="R90" s="154">
        <f t="shared" si="19"/>
        <v>4552.4607375861715</v>
      </c>
      <c r="S90" s="154">
        <f t="shared" si="20"/>
        <v>0</v>
      </c>
      <c r="T90" s="154">
        <f t="shared" si="21"/>
        <v>0</v>
      </c>
      <c r="U90" s="154">
        <f t="shared" si="22"/>
        <v>4552.4607375861715</v>
      </c>
      <c r="V90" s="154">
        <f t="shared" si="23"/>
        <v>0</v>
      </c>
      <c r="W90" s="154">
        <f t="shared" si="24"/>
        <v>0</v>
      </c>
      <c r="X90" s="137">
        <f t="shared" si="25"/>
        <v>0</v>
      </c>
      <c r="Y90" s="137">
        <f t="shared" si="26"/>
        <v>0</v>
      </c>
    </row>
    <row r="91" spans="1:25">
      <c r="A91" s="153">
        <v>339</v>
      </c>
      <c r="B91" s="153" t="s">
        <v>164</v>
      </c>
      <c r="C91" s="153" t="s">
        <v>165</v>
      </c>
      <c r="D91" s="153" t="s">
        <v>180</v>
      </c>
      <c r="E91" s="153" t="s">
        <v>167</v>
      </c>
      <c r="F91" s="136" t="s">
        <v>168</v>
      </c>
      <c r="G91" s="154">
        <v>38.0498219312</v>
      </c>
      <c r="H91" s="154">
        <v>0</v>
      </c>
      <c r="I91" s="154">
        <v>0</v>
      </c>
      <c r="J91" s="155">
        <f t="shared" si="14"/>
        <v>0</v>
      </c>
      <c r="K91" s="155">
        <f t="shared" si="15"/>
        <v>0</v>
      </c>
      <c r="L91" s="155">
        <f>IF(F91="Current ASP",IF(ISERROR(VLOOKUP(A91,#REF!,3,FALSE)),1,1-VLOOKUP(A91,#REF!,3,FALSE)),0)</f>
        <v>0</v>
      </c>
      <c r="M91" s="137">
        <v>0</v>
      </c>
      <c r="N91" s="154">
        <f t="shared" si="16"/>
        <v>0</v>
      </c>
      <c r="O91" s="154">
        <f t="shared" si="17"/>
        <v>0</v>
      </c>
      <c r="P91" s="154">
        <f t="shared" si="18"/>
        <v>0</v>
      </c>
      <c r="Q91" s="154">
        <v>1358.1649324898408</v>
      </c>
      <c r="R91" s="154">
        <f t="shared" si="19"/>
        <v>1358.1649324898408</v>
      </c>
      <c r="S91" s="154">
        <f t="shared" si="20"/>
        <v>0</v>
      </c>
      <c r="T91" s="154">
        <f t="shared" si="21"/>
        <v>0</v>
      </c>
      <c r="U91" s="154">
        <f t="shared" si="22"/>
        <v>1358.1649324898408</v>
      </c>
      <c r="V91" s="154">
        <f t="shared" si="23"/>
        <v>0</v>
      </c>
      <c r="W91" s="154">
        <f t="shared" si="24"/>
        <v>0</v>
      </c>
      <c r="X91" s="137">
        <f t="shared" si="25"/>
        <v>0</v>
      </c>
      <c r="Y91" s="137">
        <f t="shared" si="26"/>
        <v>0</v>
      </c>
    </row>
    <row r="92" spans="1:25">
      <c r="A92" s="153">
        <v>340</v>
      </c>
      <c r="B92" s="153" t="s">
        <v>164</v>
      </c>
      <c r="C92" s="153" t="s">
        <v>165</v>
      </c>
      <c r="D92" s="153" t="s">
        <v>180</v>
      </c>
      <c r="E92" s="153" t="s">
        <v>167</v>
      </c>
      <c r="F92" s="136" t="s">
        <v>168</v>
      </c>
      <c r="G92" s="154">
        <v>19.9462686</v>
      </c>
      <c r="H92" s="154">
        <v>0</v>
      </c>
      <c r="I92" s="154">
        <v>0</v>
      </c>
      <c r="J92" s="155">
        <f t="shared" si="14"/>
        <v>0</v>
      </c>
      <c r="K92" s="155">
        <f t="shared" si="15"/>
        <v>0</v>
      </c>
      <c r="L92" s="155">
        <f>IF(F92="Current ASP",IF(ISERROR(VLOOKUP(A92,#REF!,3,FALSE)),1,1-VLOOKUP(A92,#REF!,3,FALSE)),0)</f>
        <v>0</v>
      </c>
      <c r="M92" s="137">
        <v>0</v>
      </c>
      <c r="N92" s="154">
        <f t="shared" si="16"/>
        <v>0</v>
      </c>
      <c r="O92" s="154">
        <f t="shared" si="17"/>
        <v>0</v>
      </c>
      <c r="P92" s="154">
        <f t="shared" si="18"/>
        <v>0</v>
      </c>
      <c r="Q92" s="154">
        <v>1443.0530153438108</v>
      </c>
      <c r="R92" s="154">
        <f t="shared" si="19"/>
        <v>1443.0530153438108</v>
      </c>
      <c r="S92" s="154">
        <f t="shared" si="20"/>
        <v>0</v>
      </c>
      <c r="T92" s="154">
        <f t="shared" si="21"/>
        <v>0</v>
      </c>
      <c r="U92" s="154">
        <f t="shared" si="22"/>
        <v>1443.0530153438108</v>
      </c>
      <c r="V92" s="154">
        <f t="shared" si="23"/>
        <v>0</v>
      </c>
      <c r="W92" s="154">
        <f t="shared" si="24"/>
        <v>0</v>
      </c>
      <c r="X92" s="137">
        <f t="shared" si="25"/>
        <v>0</v>
      </c>
      <c r="Y92" s="137">
        <f t="shared" si="26"/>
        <v>0</v>
      </c>
    </row>
    <row r="93" spans="1:25">
      <c r="A93" s="153">
        <v>341</v>
      </c>
      <c r="B93" s="153" t="s">
        <v>164</v>
      </c>
      <c r="C93" s="153" t="s">
        <v>165</v>
      </c>
      <c r="D93" s="153" t="s">
        <v>180</v>
      </c>
      <c r="E93" s="153" t="s">
        <v>167</v>
      </c>
      <c r="F93" s="136" t="s">
        <v>168</v>
      </c>
      <c r="G93" s="154">
        <v>22.1006979197</v>
      </c>
      <c r="H93" s="154">
        <v>0</v>
      </c>
      <c r="I93" s="154">
        <v>0</v>
      </c>
      <c r="J93" s="155">
        <f t="shared" si="14"/>
        <v>0</v>
      </c>
      <c r="K93" s="155">
        <f t="shared" si="15"/>
        <v>0</v>
      </c>
      <c r="L93" s="155">
        <f>IF(F93="Current ASP",IF(ISERROR(VLOOKUP(A93,#REF!,3,FALSE)),1,1-VLOOKUP(A93,#REF!,3,FALSE)),0)</f>
        <v>0</v>
      </c>
      <c r="M93" s="137">
        <v>0</v>
      </c>
      <c r="N93" s="154">
        <f t="shared" si="16"/>
        <v>0</v>
      </c>
      <c r="O93" s="154">
        <f t="shared" si="17"/>
        <v>0</v>
      </c>
      <c r="P93" s="154">
        <f t="shared" si="18"/>
        <v>0</v>
      </c>
      <c r="Q93" s="154">
        <v>1795.3073946218703</v>
      </c>
      <c r="R93" s="154">
        <f t="shared" si="19"/>
        <v>1795.3073946218703</v>
      </c>
      <c r="S93" s="154">
        <f t="shared" si="20"/>
        <v>0</v>
      </c>
      <c r="T93" s="154">
        <f t="shared" si="21"/>
        <v>0</v>
      </c>
      <c r="U93" s="154">
        <f t="shared" si="22"/>
        <v>1795.3073946218703</v>
      </c>
      <c r="V93" s="154">
        <f t="shared" si="23"/>
        <v>0</v>
      </c>
      <c r="W93" s="154">
        <f t="shared" si="24"/>
        <v>0</v>
      </c>
      <c r="X93" s="137">
        <f t="shared" si="25"/>
        <v>0</v>
      </c>
      <c r="Y93" s="137">
        <f t="shared" si="26"/>
        <v>0</v>
      </c>
    </row>
    <row r="94" spans="1:25">
      <c r="A94" s="153">
        <v>342</v>
      </c>
      <c r="B94" s="153" t="s">
        <v>164</v>
      </c>
      <c r="C94" s="153" t="s">
        <v>165</v>
      </c>
      <c r="D94" s="153" t="s">
        <v>180</v>
      </c>
      <c r="E94" s="153" t="s">
        <v>167</v>
      </c>
      <c r="F94" s="136" t="s">
        <v>168</v>
      </c>
      <c r="G94" s="154">
        <v>23.792217358199999</v>
      </c>
      <c r="H94" s="154">
        <v>0</v>
      </c>
      <c r="I94" s="154">
        <v>0</v>
      </c>
      <c r="J94" s="155">
        <f t="shared" si="14"/>
        <v>0</v>
      </c>
      <c r="K94" s="155">
        <f t="shared" si="15"/>
        <v>0</v>
      </c>
      <c r="L94" s="155">
        <f>IF(F94="Current ASP",IF(ISERROR(VLOOKUP(A94,#REF!,3,FALSE)),1,1-VLOOKUP(A94,#REF!,3,FALSE)),0)</f>
        <v>0</v>
      </c>
      <c r="M94" s="137">
        <v>0</v>
      </c>
      <c r="N94" s="154">
        <f t="shared" si="16"/>
        <v>0</v>
      </c>
      <c r="O94" s="154">
        <f t="shared" si="17"/>
        <v>0</v>
      </c>
      <c r="P94" s="154">
        <f t="shared" si="18"/>
        <v>0</v>
      </c>
      <c r="Q94" s="154">
        <v>1028.5471731637247</v>
      </c>
      <c r="R94" s="154">
        <f t="shared" si="19"/>
        <v>1028.5471731637247</v>
      </c>
      <c r="S94" s="154">
        <f t="shared" si="20"/>
        <v>0</v>
      </c>
      <c r="T94" s="154">
        <f t="shared" si="21"/>
        <v>0</v>
      </c>
      <c r="U94" s="154">
        <f t="shared" si="22"/>
        <v>1028.5471731637247</v>
      </c>
      <c r="V94" s="154">
        <f t="shared" si="23"/>
        <v>0</v>
      </c>
      <c r="W94" s="154">
        <f t="shared" si="24"/>
        <v>0</v>
      </c>
      <c r="X94" s="137">
        <f t="shared" si="25"/>
        <v>0</v>
      </c>
      <c r="Y94" s="137">
        <f t="shared" si="26"/>
        <v>0</v>
      </c>
    </row>
    <row r="95" spans="1:25">
      <c r="A95" s="153">
        <v>343</v>
      </c>
      <c r="B95" s="153" t="s">
        <v>164</v>
      </c>
      <c r="C95" s="153" t="s">
        <v>165</v>
      </c>
      <c r="D95" s="153" t="s">
        <v>176</v>
      </c>
      <c r="E95" s="153" t="s">
        <v>167</v>
      </c>
      <c r="F95" s="136" t="s">
        <v>168</v>
      </c>
      <c r="G95" s="154">
        <v>27.473666775800002</v>
      </c>
      <c r="H95" s="154">
        <v>0</v>
      </c>
      <c r="I95" s="154">
        <v>0</v>
      </c>
      <c r="J95" s="155">
        <f t="shared" si="14"/>
        <v>0</v>
      </c>
      <c r="K95" s="155">
        <f t="shared" si="15"/>
        <v>0</v>
      </c>
      <c r="L95" s="155">
        <f>IF(F95="Current ASP",IF(ISERROR(VLOOKUP(A95,#REF!,3,FALSE)),1,1-VLOOKUP(A95,#REF!,3,FALSE)),0)</f>
        <v>0</v>
      </c>
      <c r="M95" s="137">
        <v>0</v>
      </c>
      <c r="N95" s="154">
        <f t="shared" si="16"/>
        <v>0</v>
      </c>
      <c r="O95" s="154">
        <f t="shared" si="17"/>
        <v>0</v>
      </c>
      <c r="P95" s="154">
        <f t="shared" si="18"/>
        <v>0</v>
      </c>
      <c r="Q95" s="154">
        <v>818.531765596269</v>
      </c>
      <c r="R95" s="154">
        <f t="shared" si="19"/>
        <v>818.531765596269</v>
      </c>
      <c r="S95" s="154">
        <f t="shared" si="20"/>
        <v>0</v>
      </c>
      <c r="T95" s="154">
        <f t="shared" si="21"/>
        <v>0</v>
      </c>
      <c r="U95" s="154">
        <f t="shared" si="22"/>
        <v>818.531765596269</v>
      </c>
      <c r="V95" s="154">
        <f t="shared" si="23"/>
        <v>0</v>
      </c>
      <c r="W95" s="154">
        <f t="shared" si="24"/>
        <v>0</v>
      </c>
      <c r="X95" s="137">
        <f t="shared" si="25"/>
        <v>0</v>
      </c>
      <c r="Y95" s="137">
        <f t="shared" si="26"/>
        <v>0</v>
      </c>
    </row>
    <row r="96" spans="1:25">
      <c r="A96" s="153">
        <v>344</v>
      </c>
      <c r="B96" s="153" t="s">
        <v>164</v>
      </c>
      <c r="C96" s="153" t="s">
        <v>165</v>
      </c>
      <c r="D96" s="153" t="s">
        <v>176</v>
      </c>
      <c r="E96" s="153" t="s">
        <v>167</v>
      </c>
      <c r="F96" s="136" t="s">
        <v>168</v>
      </c>
      <c r="G96" s="154">
        <v>47.570333404199999</v>
      </c>
      <c r="H96" s="154">
        <v>0</v>
      </c>
      <c r="I96" s="154">
        <v>0</v>
      </c>
      <c r="J96" s="155">
        <f t="shared" si="14"/>
        <v>0</v>
      </c>
      <c r="K96" s="155">
        <f t="shared" si="15"/>
        <v>0</v>
      </c>
      <c r="L96" s="155">
        <f>IF(F96="Current ASP",IF(ISERROR(VLOOKUP(A96,#REF!,3,FALSE)),1,1-VLOOKUP(A96,#REF!,3,FALSE)),0)</f>
        <v>0</v>
      </c>
      <c r="M96" s="137">
        <v>6.0176181060299996</v>
      </c>
      <c r="N96" s="154">
        <f t="shared" si="16"/>
        <v>6.0176181060299996</v>
      </c>
      <c r="O96" s="154">
        <f t="shared" si="17"/>
        <v>0</v>
      </c>
      <c r="P96" s="154">
        <f t="shared" si="18"/>
        <v>0</v>
      </c>
      <c r="Q96" s="154">
        <v>4152.4878771572212</v>
      </c>
      <c r="R96" s="154">
        <f t="shared" si="19"/>
        <v>4152.4878771572212</v>
      </c>
      <c r="S96" s="154">
        <f t="shared" si="20"/>
        <v>0</v>
      </c>
      <c r="T96" s="154">
        <f t="shared" si="21"/>
        <v>0</v>
      </c>
      <c r="U96" s="154">
        <f t="shared" si="22"/>
        <v>4158.5054952632509</v>
      </c>
      <c r="V96" s="154">
        <f t="shared" si="23"/>
        <v>0</v>
      </c>
      <c r="W96" s="154">
        <f t="shared" si="24"/>
        <v>0</v>
      </c>
      <c r="X96" s="137">
        <f t="shared" si="25"/>
        <v>0</v>
      </c>
      <c r="Y96" s="137">
        <f t="shared" si="26"/>
        <v>0</v>
      </c>
    </row>
    <row r="97" spans="1:25">
      <c r="A97" s="153">
        <v>345</v>
      </c>
      <c r="B97" s="153" t="s">
        <v>164</v>
      </c>
      <c r="C97" s="153" t="s">
        <v>165</v>
      </c>
      <c r="D97" s="153" t="s">
        <v>176</v>
      </c>
      <c r="E97" s="153" t="s">
        <v>167</v>
      </c>
      <c r="F97" s="136" t="s">
        <v>168</v>
      </c>
      <c r="G97" s="154">
        <v>14.8964500661</v>
      </c>
      <c r="H97" s="154">
        <v>0</v>
      </c>
      <c r="I97" s="154">
        <v>0</v>
      </c>
      <c r="J97" s="155">
        <f t="shared" si="14"/>
        <v>0</v>
      </c>
      <c r="K97" s="155">
        <f t="shared" si="15"/>
        <v>0</v>
      </c>
      <c r="L97" s="155">
        <f>IF(F97="Current ASP",IF(ISERROR(VLOOKUP(A97,#REF!,3,FALSE)),1,1-VLOOKUP(A97,#REF!,3,FALSE)),0)</f>
        <v>0</v>
      </c>
      <c r="M97" s="137">
        <v>0</v>
      </c>
      <c r="N97" s="154">
        <f t="shared" si="16"/>
        <v>0</v>
      </c>
      <c r="O97" s="154">
        <f t="shared" si="17"/>
        <v>0</v>
      </c>
      <c r="P97" s="154">
        <f t="shared" si="18"/>
        <v>0</v>
      </c>
      <c r="Q97" s="154">
        <v>232.82490615551768</v>
      </c>
      <c r="R97" s="154">
        <f t="shared" si="19"/>
        <v>232.82490615551768</v>
      </c>
      <c r="S97" s="154">
        <f t="shared" si="20"/>
        <v>0</v>
      </c>
      <c r="T97" s="154">
        <f t="shared" si="21"/>
        <v>0</v>
      </c>
      <c r="U97" s="154">
        <f t="shared" si="22"/>
        <v>232.82490615551768</v>
      </c>
      <c r="V97" s="154">
        <f t="shared" si="23"/>
        <v>0</v>
      </c>
      <c r="W97" s="154">
        <f t="shared" si="24"/>
        <v>0</v>
      </c>
      <c r="X97" s="137">
        <f t="shared" si="25"/>
        <v>0</v>
      </c>
      <c r="Y97" s="137">
        <f t="shared" si="26"/>
        <v>0</v>
      </c>
    </row>
    <row r="98" spans="1:25">
      <c r="A98" s="153">
        <v>346</v>
      </c>
      <c r="B98" s="153" t="s">
        <v>164</v>
      </c>
      <c r="C98" s="153" t="s">
        <v>165</v>
      </c>
      <c r="D98" s="153" t="s">
        <v>180</v>
      </c>
      <c r="E98" s="153" t="s">
        <v>167</v>
      </c>
      <c r="F98" s="136" t="s">
        <v>168</v>
      </c>
      <c r="G98" s="154">
        <v>38.090349979700001</v>
      </c>
      <c r="H98" s="154">
        <v>0</v>
      </c>
      <c r="I98" s="154">
        <v>0</v>
      </c>
      <c r="J98" s="155">
        <f t="shared" si="14"/>
        <v>0</v>
      </c>
      <c r="K98" s="155">
        <f t="shared" si="15"/>
        <v>0</v>
      </c>
      <c r="L98" s="155">
        <f>IF(F98="Current ASP",IF(ISERROR(VLOOKUP(A98,#REF!,3,FALSE)),1,1-VLOOKUP(A98,#REF!,3,FALSE)),0)</f>
        <v>0</v>
      </c>
      <c r="M98" s="137">
        <v>0</v>
      </c>
      <c r="N98" s="154">
        <f t="shared" si="16"/>
        <v>0</v>
      </c>
      <c r="O98" s="154">
        <f t="shared" si="17"/>
        <v>0</v>
      </c>
      <c r="P98" s="154">
        <f t="shared" si="18"/>
        <v>0</v>
      </c>
      <c r="Q98" s="154">
        <v>1560.1817746263735</v>
      </c>
      <c r="R98" s="154">
        <f t="shared" si="19"/>
        <v>1560.1817746263735</v>
      </c>
      <c r="S98" s="154">
        <f t="shared" si="20"/>
        <v>0</v>
      </c>
      <c r="T98" s="154">
        <f t="shared" si="21"/>
        <v>0</v>
      </c>
      <c r="U98" s="154">
        <f t="shared" si="22"/>
        <v>1560.1817746263735</v>
      </c>
      <c r="V98" s="154">
        <f t="shared" si="23"/>
        <v>0</v>
      </c>
      <c r="W98" s="154">
        <f t="shared" si="24"/>
        <v>0</v>
      </c>
      <c r="X98" s="137">
        <f t="shared" si="25"/>
        <v>0</v>
      </c>
      <c r="Y98" s="137">
        <f t="shared" si="26"/>
        <v>0</v>
      </c>
    </row>
    <row r="99" spans="1:25">
      <c r="A99" s="153">
        <v>347</v>
      </c>
      <c r="B99" s="153" t="s">
        <v>164</v>
      </c>
      <c r="C99" s="153" t="s">
        <v>165</v>
      </c>
      <c r="D99" s="153" t="s">
        <v>179</v>
      </c>
      <c r="E99" s="153" t="s">
        <v>167</v>
      </c>
      <c r="F99" s="136" t="s">
        <v>168</v>
      </c>
      <c r="G99" s="154">
        <v>28.752047385299999</v>
      </c>
      <c r="H99" s="154">
        <v>0</v>
      </c>
      <c r="I99" s="154">
        <v>0</v>
      </c>
      <c r="J99" s="155">
        <f t="shared" si="14"/>
        <v>0</v>
      </c>
      <c r="K99" s="155">
        <f t="shared" si="15"/>
        <v>0</v>
      </c>
      <c r="L99" s="155">
        <f>IF(F99="Current ASP",IF(ISERROR(VLOOKUP(A99,#REF!,3,FALSE)),1,1-VLOOKUP(A99,#REF!,3,FALSE)),0)</f>
        <v>0</v>
      </c>
      <c r="M99" s="137">
        <v>0</v>
      </c>
      <c r="N99" s="154">
        <f t="shared" si="16"/>
        <v>0</v>
      </c>
      <c r="O99" s="154">
        <f t="shared" si="17"/>
        <v>0</v>
      </c>
      <c r="P99" s="154">
        <f t="shared" si="18"/>
        <v>0</v>
      </c>
      <c r="Q99" s="154">
        <v>1632.8739034392211</v>
      </c>
      <c r="R99" s="154">
        <f t="shared" si="19"/>
        <v>1632.8739034392211</v>
      </c>
      <c r="S99" s="154">
        <f t="shared" si="20"/>
        <v>0</v>
      </c>
      <c r="T99" s="154">
        <f t="shared" si="21"/>
        <v>0</v>
      </c>
      <c r="U99" s="154">
        <f t="shared" si="22"/>
        <v>1632.8739034392211</v>
      </c>
      <c r="V99" s="154">
        <f t="shared" si="23"/>
        <v>0</v>
      </c>
      <c r="W99" s="154">
        <f t="shared" si="24"/>
        <v>0</v>
      </c>
      <c r="X99" s="137">
        <f t="shared" si="25"/>
        <v>0</v>
      </c>
      <c r="Y99" s="137">
        <f t="shared" si="26"/>
        <v>0</v>
      </c>
    </row>
    <row r="100" spans="1:25">
      <c r="A100" s="153">
        <v>348</v>
      </c>
      <c r="B100" s="153" t="s">
        <v>164</v>
      </c>
      <c r="C100" s="153" t="s">
        <v>165</v>
      </c>
      <c r="D100" s="153" t="s">
        <v>178</v>
      </c>
      <c r="E100" s="153" t="s">
        <v>167</v>
      </c>
      <c r="F100" s="136" t="s">
        <v>168</v>
      </c>
      <c r="G100" s="154">
        <v>39.608569148699999</v>
      </c>
      <c r="H100" s="154">
        <v>0</v>
      </c>
      <c r="I100" s="154">
        <v>0</v>
      </c>
      <c r="J100" s="155">
        <f t="shared" si="14"/>
        <v>0</v>
      </c>
      <c r="K100" s="155">
        <f t="shared" si="15"/>
        <v>0</v>
      </c>
      <c r="L100" s="155">
        <f>IF(F100="Current ASP",IF(ISERROR(VLOOKUP(A100,#REF!,3,FALSE)),1,1-VLOOKUP(A100,#REF!,3,FALSE)),0)</f>
        <v>0</v>
      </c>
      <c r="M100" s="137">
        <v>2.6910572131400001</v>
      </c>
      <c r="N100" s="154">
        <f t="shared" si="16"/>
        <v>2.6910572131400001</v>
      </c>
      <c r="O100" s="154">
        <f t="shared" si="17"/>
        <v>0</v>
      </c>
      <c r="P100" s="154">
        <f t="shared" si="18"/>
        <v>0</v>
      </c>
      <c r="Q100" s="154">
        <v>2865.1204037224834</v>
      </c>
      <c r="R100" s="154">
        <f t="shared" si="19"/>
        <v>2865.1204037224834</v>
      </c>
      <c r="S100" s="154">
        <f t="shared" si="20"/>
        <v>0</v>
      </c>
      <c r="T100" s="154">
        <f t="shared" si="21"/>
        <v>0</v>
      </c>
      <c r="U100" s="154">
        <f t="shared" si="22"/>
        <v>2867.8114609356235</v>
      </c>
      <c r="V100" s="154">
        <f t="shared" si="23"/>
        <v>0</v>
      </c>
      <c r="W100" s="154">
        <f t="shared" si="24"/>
        <v>0</v>
      </c>
      <c r="X100" s="137">
        <f t="shared" si="25"/>
        <v>0</v>
      </c>
      <c r="Y100" s="137">
        <f t="shared" si="26"/>
        <v>0</v>
      </c>
    </row>
    <row r="101" spans="1:25">
      <c r="A101" s="153">
        <v>349</v>
      </c>
      <c r="B101" s="153" t="s">
        <v>164</v>
      </c>
      <c r="C101" s="153" t="s">
        <v>165</v>
      </c>
      <c r="D101" s="153" t="s">
        <v>180</v>
      </c>
      <c r="E101" s="153" t="s">
        <v>167</v>
      </c>
      <c r="F101" s="136" t="s">
        <v>168</v>
      </c>
      <c r="G101" s="154">
        <v>18.7865298141</v>
      </c>
      <c r="H101" s="154">
        <v>0</v>
      </c>
      <c r="I101" s="154">
        <v>0</v>
      </c>
      <c r="J101" s="155">
        <f t="shared" si="14"/>
        <v>0</v>
      </c>
      <c r="K101" s="155">
        <f t="shared" si="15"/>
        <v>0</v>
      </c>
      <c r="L101" s="155">
        <f>IF(F101="Current ASP",IF(ISERROR(VLOOKUP(A101,#REF!,3,FALSE)),1,1-VLOOKUP(A101,#REF!,3,FALSE)),0)</f>
        <v>0</v>
      </c>
      <c r="M101" s="137">
        <v>0</v>
      </c>
      <c r="N101" s="154">
        <f t="shared" si="16"/>
        <v>0</v>
      </c>
      <c r="O101" s="154">
        <f t="shared" si="17"/>
        <v>0</v>
      </c>
      <c r="P101" s="154">
        <f t="shared" si="18"/>
        <v>0</v>
      </c>
      <c r="Q101" s="154">
        <v>777.90499450349262</v>
      </c>
      <c r="R101" s="154">
        <f t="shared" si="19"/>
        <v>777.90499450349262</v>
      </c>
      <c r="S101" s="154">
        <f t="shared" si="20"/>
        <v>0</v>
      </c>
      <c r="T101" s="154">
        <f t="shared" si="21"/>
        <v>0</v>
      </c>
      <c r="U101" s="154">
        <f t="shared" si="22"/>
        <v>777.90499450349262</v>
      </c>
      <c r="V101" s="154">
        <f t="shared" si="23"/>
        <v>0</v>
      </c>
      <c r="W101" s="154">
        <f t="shared" si="24"/>
        <v>0</v>
      </c>
      <c r="X101" s="137">
        <f t="shared" si="25"/>
        <v>0</v>
      </c>
      <c r="Y101" s="137">
        <f t="shared" si="26"/>
        <v>0</v>
      </c>
    </row>
    <row r="102" spans="1:25">
      <c r="A102" s="153">
        <v>350</v>
      </c>
      <c r="B102" s="153" t="s">
        <v>164</v>
      </c>
      <c r="C102" s="153" t="s">
        <v>165</v>
      </c>
      <c r="D102" s="153" t="s">
        <v>176</v>
      </c>
      <c r="E102" s="153" t="s">
        <v>167</v>
      </c>
      <c r="F102" s="136" t="s">
        <v>168</v>
      </c>
      <c r="G102" s="154">
        <v>35.375245589999999</v>
      </c>
      <c r="H102" s="154">
        <v>0</v>
      </c>
      <c r="I102" s="154">
        <v>0</v>
      </c>
      <c r="J102" s="155">
        <f t="shared" si="14"/>
        <v>0</v>
      </c>
      <c r="K102" s="155">
        <f t="shared" si="15"/>
        <v>0</v>
      </c>
      <c r="L102" s="155">
        <f>IF(F102="Current ASP",IF(ISERROR(VLOOKUP(A102,#REF!,3,FALSE)),1,1-VLOOKUP(A102,#REF!,3,FALSE)),0)</f>
        <v>0</v>
      </c>
      <c r="M102" s="137">
        <v>0</v>
      </c>
      <c r="N102" s="154">
        <f t="shared" si="16"/>
        <v>0</v>
      </c>
      <c r="O102" s="154">
        <f t="shared" si="17"/>
        <v>0</v>
      </c>
      <c r="P102" s="154">
        <f t="shared" si="18"/>
        <v>0</v>
      </c>
      <c r="Q102" s="154">
        <v>447.42034909084668</v>
      </c>
      <c r="R102" s="154">
        <f t="shared" si="19"/>
        <v>447.42034909084668</v>
      </c>
      <c r="S102" s="154">
        <f t="shared" si="20"/>
        <v>0</v>
      </c>
      <c r="T102" s="154">
        <f t="shared" si="21"/>
        <v>0</v>
      </c>
      <c r="U102" s="154">
        <f t="shared" si="22"/>
        <v>447.42034909084668</v>
      </c>
      <c r="V102" s="154">
        <f t="shared" si="23"/>
        <v>0</v>
      </c>
      <c r="W102" s="154">
        <f t="shared" si="24"/>
        <v>0</v>
      </c>
      <c r="X102" s="137">
        <f t="shared" si="25"/>
        <v>0</v>
      </c>
      <c r="Y102" s="137">
        <f t="shared" si="26"/>
        <v>0</v>
      </c>
    </row>
    <row r="103" spans="1:25">
      <c r="A103" s="153">
        <v>351</v>
      </c>
      <c r="B103" s="153" t="s">
        <v>164</v>
      </c>
      <c r="C103" s="153" t="s">
        <v>165</v>
      </c>
      <c r="D103" s="153" t="s">
        <v>176</v>
      </c>
      <c r="E103" s="153" t="s">
        <v>167</v>
      </c>
      <c r="F103" s="136" t="s">
        <v>168</v>
      </c>
      <c r="G103" s="154">
        <v>34.841822434599997</v>
      </c>
      <c r="H103" s="154">
        <v>0</v>
      </c>
      <c r="I103" s="154">
        <v>0</v>
      </c>
      <c r="J103" s="155">
        <f t="shared" si="14"/>
        <v>0</v>
      </c>
      <c r="K103" s="155">
        <f t="shared" si="15"/>
        <v>0</v>
      </c>
      <c r="L103" s="155">
        <f>IF(F103="Current ASP",IF(ISERROR(VLOOKUP(A103,#REF!,3,FALSE)),1,1-VLOOKUP(A103,#REF!,3,FALSE)),0)</f>
        <v>0</v>
      </c>
      <c r="M103" s="137">
        <v>0</v>
      </c>
      <c r="N103" s="154">
        <f t="shared" si="16"/>
        <v>0</v>
      </c>
      <c r="O103" s="154">
        <f t="shared" si="17"/>
        <v>0</v>
      </c>
      <c r="P103" s="154">
        <f t="shared" si="18"/>
        <v>0</v>
      </c>
      <c r="Q103" s="154">
        <v>550.21544898262823</v>
      </c>
      <c r="R103" s="154">
        <f t="shared" si="19"/>
        <v>550.21544898262823</v>
      </c>
      <c r="S103" s="154">
        <f t="shared" si="20"/>
        <v>0</v>
      </c>
      <c r="T103" s="154">
        <f t="shared" si="21"/>
        <v>0</v>
      </c>
      <c r="U103" s="154">
        <f t="shared" si="22"/>
        <v>550.21544898262823</v>
      </c>
      <c r="V103" s="154">
        <f t="shared" si="23"/>
        <v>0</v>
      </c>
      <c r="W103" s="154">
        <f t="shared" si="24"/>
        <v>0</v>
      </c>
      <c r="X103" s="137">
        <f t="shared" si="25"/>
        <v>0</v>
      </c>
      <c r="Y103" s="137">
        <f t="shared" si="26"/>
        <v>0</v>
      </c>
    </row>
    <row r="104" spans="1:25">
      <c r="A104" s="153">
        <v>352</v>
      </c>
      <c r="B104" s="153" t="s">
        <v>164</v>
      </c>
      <c r="C104" s="153" t="s">
        <v>165</v>
      </c>
      <c r="D104" s="153" t="s">
        <v>180</v>
      </c>
      <c r="E104" s="153" t="s">
        <v>167</v>
      </c>
      <c r="F104" s="136" t="s">
        <v>168</v>
      </c>
      <c r="G104" s="154">
        <v>23.2246894753</v>
      </c>
      <c r="H104" s="154">
        <v>0</v>
      </c>
      <c r="I104" s="154">
        <v>0</v>
      </c>
      <c r="J104" s="155">
        <f t="shared" si="14"/>
        <v>0</v>
      </c>
      <c r="K104" s="155">
        <f t="shared" si="15"/>
        <v>0</v>
      </c>
      <c r="L104" s="155">
        <f>IF(F104="Current ASP",IF(ISERROR(VLOOKUP(A104,#REF!,3,FALSE)),1,1-VLOOKUP(A104,#REF!,3,FALSE)),0)</f>
        <v>0</v>
      </c>
      <c r="M104" s="137">
        <v>0</v>
      </c>
      <c r="N104" s="154">
        <f t="shared" si="16"/>
        <v>0</v>
      </c>
      <c r="O104" s="154">
        <f t="shared" si="17"/>
        <v>0</v>
      </c>
      <c r="P104" s="154">
        <f t="shared" si="18"/>
        <v>0</v>
      </c>
      <c r="Q104" s="154">
        <v>680.74301546795118</v>
      </c>
      <c r="R104" s="154">
        <f t="shared" si="19"/>
        <v>680.74301546795118</v>
      </c>
      <c r="S104" s="154">
        <f t="shared" si="20"/>
        <v>0</v>
      </c>
      <c r="T104" s="154">
        <f t="shared" si="21"/>
        <v>0</v>
      </c>
      <c r="U104" s="154">
        <f t="shared" si="22"/>
        <v>680.74301546795118</v>
      </c>
      <c r="V104" s="154">
        <f t="shared" si="23"/>
        <v>0</v>
      </c>
      <c r="W104" s="154">
        <f t="shared" si="24"/>
        <v>0</v>
      </c>
      <c r="X104" s="137">
        <f t="shared" si="25"/>
        <v>0</v>
      </c>
      <c r="Y104" s="137">
        <f t="shared" si="26"/>
        <v>0</v>
      </c>
    </row>
    <row r="105" spans="1:25">
      <c r="A105" s="153">
        <v>354</v>
      </c>
      <c r="B105" s="153" t="s">
        <v>164</v>
      </c>
      <c r="C105" s="153" t="s">
        <v>165</v>
      </c>
      <c r="D105" s="153" t="s">
        <v>177</v>
      </c>
      <c r="E105" s="153" t="s">
        <v>167</v>
      </c>
      <c r="F105" s="136" t="s">
        <v>168</v>
      </c>
      <c r="G105" s="154">
        <v>14.587805185000001</v>
      </c>
      <c r="H105" s="154">
        <v>0</v>
      </c>
      <c r="I105" s="154">
        <v>0</v>
      </c>
      <c r="J105" s="155">
        <f t="shared" si="14"/>
        <v>0</v>
      </c>
      <c r="K105" s="155">
        <f t="shared" si="15"/>
        <v>0</v>
      </c>
      <c r="L105" s="155">
        <f>IF(F105="Current ASP",IF(ISERROR(VLOOKUP(A105,#REF!,3,FALSE)),1,1-VLOOKUP(A105,#REF!,3,FALSE)),0)</f>
        <v>0</v>
      </c>
      <c r="M105" s="137">
        <v>246.42173050700001</v>
      </c>
      <c r="N105" s="154">
        <f t="shared" si="16"/>
        <v>246.42173050700001</v>
      </c>
      <c r="O105" s="154">
        <f t="shared" si="17"/>
        <v>0</v>
      </c>
      <c r="P105" s="154">
        <f t="shared" si="18"/>
        <v>0</v>
      </c>
      <c r="Q105" s="154">
        <v>66.958750763495914</v>
      </c>
      <c r="R105" s="154">
        <f t="shared" si="19"/>
        <v>66.958750763495914</v>
      </c>
      <c r="S105" s="154">
        <f t="shared" si="20"/>
        <v>0</v>
      </c>
      <c r="T105" s="154">
        <f t="shared" si="21"/>
        <v>0</v>
      </c>
      <c r="U105" s="154">
        <f t="shared" si="22"/>
        <v>313.38048127049592</v>
      </c>
      <c r="V105" s="154">
        <f t="shared" si="23"/>
        <v>0</v>
      </c>
      <c r="W105" s="154">
        <f t="shared" si="24"/>
        <v>0</v>
      </c>
      <c r="X105" s="137">
        <f t="shared" si="25"/>
        <v>0</v>
      </c>
      <c r="Y105" s="137">
        <f t="shared" si="26"/>
        <v>0</v>
      </c>
    </row>
    <row r="106" spans="1:25">
      <c r="A106" s="153">
        <v>356</v>
      </c>
      <c r="B106" s="153" t="s">
        <v>164</v>
      </c>
      <c r="C106" s="153" t="s">
        <v>165</v>
      </c>
      <c r="D106" s="153" t="s">
        <v>181</v>
      </c>
      <c r="E106" s="153" t="s">
        <v>167</v>
      </c>
      <c r="F106" s="136" t="s">
        <v>168</v>
      </c>
      <c r="G106" s="154">
        <v>13.6154355151</v>
      </c>
      <c r="H106" s="154">
        <v>0</v>
      </c>
      <c r="I106" s="154">
        <v>0</v>
      </c>
      <c r="J106" s="155">
        <f t="shared" si="14"/>
        <v>0</v>
      </c>
      <c r="K106" s="155">
        <f t="shared" si="15"/>
        <v>0</v>
      </c>
      <c r="L106" s="155">
        <f>IF(F106="Current ASP",IF(ISERROR(VLOOKUP(A106,#REF!,3,FALSE)),1,1-VLOOKUP(A106,#REF!,3,FALSE)),0)</f>
        <v>0</v>
      </c>
      <c r="M106" s="137">
        <v>6873.76045651</v>
      </c>
      <c r="N106" s="154">
        <f t="shared" si="16"/>
        <v>6873.76045651</v>
      </c>
      <c r="O106" s="154">
        <f t="shared" si="17"/>
        <v>0</v>
      </c>
      <c r="P106" s="154">
        <f t="shared" si="18"/>
        <v>0</v>
      </c>
      <c r="Q106" s="154">
        <v>5836.4014378682477</v>
      </c>
      <c r="R106" s="154">
        <f t="shared" si="19"/>
        <v>5836.4014378682477</v>
      </c>
      <c r="S106" s="154">
        <f t="shared" si="20"/>
        <v>0</v>
      </c>
      <c r="T106" s="154">
        <f t="shared" si="21"/>
        <v>0</v>
      </c>
      <c r="U106" s="154">
        <f t="shared" si="22"/>
        <v>12710.161894378249</v>
      </c>
      <c r="V106" s="154">
        <f t="shared" si="23"/>
        <v>0</v>
      </c>
      <c r="W106" s="154">
        <f t="shared" si="24"/>
        <v>0</v>
      </c>
      <c r="X106" s="137">
        <f t="shared" si="25"/>
        <v>0</v>
      </c>
      <c r="Y106" s="137">
        <f t="shared" si="26"/>
        <v>0</v>
      </c>
    </row>
    <row r="107" spans="1:25">
      <c r="A107" s="153">
        <v>357</v>
      </c>
      <c r="B107" s="153" t="s">
        <v>164</v>
      </c>
      <c r="C107" s="153" t="s">
        <v>165</v>
      </c>
      <c r="D107" s="153" t="s">
        <v>179</v>
      </c>
      <c r="E107" s="153" t="s">
        <v>167</v>
      </c>
      <c r="F107" s="136" t="s">
        <v>168</v>
      </c>
      <c r="G107" s="154">
        <v>21.170781894499999</v>
      </c>
      <c r="H107" s="154">
        <v>0</v>
      </c>
      <c r="I107" s="154">
        <v>0</v>
      </c>
      <c r="J107" s="155">
        <f t="shared" si="14"/>
        <v>0</v>
      </c>
      <c r="K107" s="155">
        <f t="shared" si="15"/>
        <v>0</v>
      </c>
      <c r="L107" s="155">
        <f>IF(F107="Current ASP",IF(ISERROR(VLOOKUP(A107,#REF!,3,FALSE)),1,1-VLOOKUP(A107,#REF!,3,FALSE)),0)</f>
        <v>0</v>
      </c>
      <c r="M107" s="137">
        <v>0</v>
      </c>
      <c r="N107" s="154">
        <f t="shared" si="16"/>
        <v>0</v>
      </c>
      <c r="O107" s="154">
        <f t="shared" si="17"/>
        <v>0</v>
      </c>
      <c r="P107" s="154">
        <f t="shared" si="18"/>
        <v>0</v>
      </c>
      <c r="Q107" s="154">
        <v>760.5018460289225</v>
      </c>
      <c r="R107" s="154">
        <f t="shared" si="19"/>
        <v>760.5018460289225</v>
      </c>
      <c r="S107" s="154">
        <f t="shared" si="20"/>
        <v>0</v>
      </c>
      <c r="T107" s="154">
        <f t="shared" si="21"/>
        <v>0</v>
      </c>
      <c r="U107" s="154">
        <f t="shared" si="22"/>
        <v>760.5018460289225</v>
      </c>
      <c r="V107" s="154">
        <f t="shared" si="23"/>
        <v>0</v>
      </c>
      <c r="W107" s="154">
        <f t="shared" si="24"/>
        <v>0</v>
      </c>
      <c r="X107" s="137">
        <f t="shared" si="25"/>
        <v>0</v>
      </c>
      <c r="Y107" s="137">
        <f t="shared" si="26"/>
        <v>0</v>
      </c>
    </row>
    <row r="108" spans="1:25">
      <c r="A108" s="153">
        <v>358</v>
      </c>
      <c r="B108" s="153" t="s">
        <v>164</v>
      </c>
      <c r="C108" s="153" t="s">
        <v>165</v>
      </c>
      <c r="D108" s="153" t="s">
        <v>181</v>
      </c>
      <c r="E108" s="153" t="s">
        <v>167</v>
      </c>
      <c r="F108" s="136" t="s">
        <v>168</v>
      </c>
      <c r="G108" s="154">
        <v>9.3452624609600008</v>
      </c>
      <c r="H108" s="154">
        <v>0</v>
      </c>
      <c r="I108" s="154">
        <v>0</v>
      </c>
      <c r="J108" s="155">
        <f t="shared" si="14"/>
        <v>0</v>
      </c>
      <c r="K108" s="155">
        <f t="shared" si="15"/>
        <v>0</v>
      </c>
      <c r="L108" s="155">
        <f>IF(F108="Current ASP",IF(ISERROR(VLOOKUP(A108,#REF!,3,FALSE)),1,1-VLOOKUP(A108,#REF!,3,FALSE)),0)</f>
        <v>0</v>
      </c>
      <c r="M108" s="137">
        <v>1057.5160462399999</v>
      </c>
      <c r="N108" s="154">
        <f t="shared" si="16"/>
        <v>1057.5160462399999</v>
      </c>
      <c r="O108" s="154">
        <f t="shared" si="17"/>
        <v>0</v>
      </c>
      <c r="P108" s="154">
        <f t="shared" si="18"/>
        <v>0</v>
      </c>
      <c r="Q108" s="154">
        <v>490.15282837836543</v>
      </c>
      <c r="R108" s="154">
        <f t="shared" si="19"/>
        <v>490.15282837836543</v>
      </c>
      <c r="S108" s="154">
        <f t="shared" si="20"/>
        <v>0</v>
      </c>
      <c r="T108" s="154">
        <f t="shared" si="21"/>
        <v>0</v>
      </c>
      <c r="U108" s="154">
        <f t="shared" si="22"/>
        <v>1547.6688746183654</v>
      </c>
      <c r="V108" s="154">
        <f t="shared" si="23"/>
        <v>0</v>
      </c>
      <c r="W108" s="154">
        <f t="shared" si="24"/>
        <v>0</v>
      </c>
      <c r="X108" s="137">
        <f t="shared" si="25"/>
        <v>0</v>
      </c>
      <c r="Y108" s="137">
        <f t="shared" si="26"/>
        <v>0</v>
      </c>
    </row>
    <row r="109" spans="1:25">
      <c r="A109" s="153">
        <v>401</v>
      </c>
      <c r="B109" s="153" t="s">
        <v>164</v>
      </c>
      <c r="C109" s="153" t="s">
        <v>165</v>
      </c>
      <c r="D109" s="153" t="s">
        <v>182</v>
      </c>
      <c r="E109" s="153" t="s">
        <v>167</v>
      </c>
      <c r="F109" s="136" t="s">
        <v>168</v>
      </c>
      <c r="G109" s="154">
        <v>11.7508942988</v>
      </c>
      <c r="H109" s="154">
        <v>0</v>
      </c>
      <c r="I109" s="154">
        <v>0</v>
      </c>
      <c r="J109" s="155">
        <f t="shared" si="14"/>
        <v>0</v>
      </c>
      <c r="K109" s="155">
        <f t="shared" si="15"/>
        <v>0</v>
      </c>
      <c r="L109" s="155">
        <f>IF(F109="Current ASP",IF(ISERROR(VLOOKUP(A109,#REF!,3,FALSE)),1,1-VLOOKUP(A109,#REF!,3,FALSE)),0)</f>
        <v>0</v>
      </c>
      <c r="M109" s="137">
        <v>0</v>
      </c>
      <c r="N109" s="154">
        <f t="shared" si="16"/>
        <v>0</v>
      </c>
      <c r="O109" s="154">
        <f t="shared" si="17"/>
        <v>0</v>
      </c>
      <c r="P109" s="154">
        <f t="shared" si="18"/>
        <v>0</v>
      </c>
      <c r="Q109" s="154">
        <v>139.25135251584891</v>
      </c>
      <c r="R109" s="154">
        <f t="shared" si="19"/>
        <v>139.25135251584891</v>
      </c>
      <c r="S109" s="154">
        <f t="shared" si="20"/>
        <v>0</v>
      </c>
      <c r="T109" s="154">
        <f t="shared" si="21"/>
        <v>0</v>
      </c>
      <c r="U109" s="154">
        <f t="shared" si="22"/>
        <v>139.25135251584891</v>
      </c>
      <c r="V109" s="154">
        <f t="shared" si="23"/>
        <v>0</v>
      </c>
      <c r="W109" s="154">
        <f t="shared" si="24"/>
        <v>0</v>
      </c>
      <c r="X109" s="137">
        <f t="shared" si="25"/>
        <v>0</v>
      </c>
      <c r="Y109" s="137">
        <f t="shared" si="26"/>
        <v>0</v>
      </c>
    </row>
    <row r="110" spans="1:25">
      <c r="A110" s="153">
        <v>402</v>
      </c>
      <c r="B110" s="153" t="s">
        <v>164</v>
      </c>
      <c r="C110" s="153" t="s">
        <v>165</v>
      </c>
      <c r="D110" s="153" t="s">
        <v>182</v>
      </c>
      <c r="E110" s="153" t="s">
        <v>167</v>
      </c>
      <c r="F110" s="136" t="s">
        <v>168</v>
      </c>
      <c r="G110" s="154">
        <v>22.2976376899</v>
      </c>
      <c r="H110" s="154">
        <v>0</v>
      </c>
      <c r="I110" s="154">
        <v>0</v>
      </c>
      <c r="J110" s="155">
        <f t="shared" si="14"/>
        <v>0</v>
      </c>
      <c r="K110" s="155">
        <f t="shared" si="15"/>
        <v>0</v>
      </c>
      <c r="L110" s="155">
        <f>IF(F110="Current ASP",IF(ISERROR(VLOOKUP(A110,#REF!,3,FALSE)),1,1-VLOOKUP(A110,#REF!,3,FALSE)),0)</f>
        <v>0</v>
      </c>
      <c r="M110" s="137">
        <v>9374.1243171099995</v>
      </c>
      <c r="N110" s="154">
        <f t="shared" si="16"/>
        <v>9374.1243171099995</v>
      </c>
      <c r="O110" s="154">
        <f t="shared" si="17"/>
        <v>0</v>
      </c>
      <c r="P110" s="154">
        <f t="shared" si="18"/>
        <v>0</v>
      </c>
      <c r="Q110" s="154">
        <v>555.5209555259803</v>
      </c>
      <c r="R110" s="154">
        <f t="shared" si="19"/>
        <v>555.5209555259803</v>
      </c>
      <c r="S110" s="154">
        <f t="shared" si="20"/>
        <v>0</v>
      </c>
      <c r="T110" s="154">
        <f t="shared" si="21"/>
        <v>0</v>
      </c>
      <c r="U110" s="154">
        <f t="shared" si="22"/>
        <v>9929.6452726359803</v>
      </c>
      <c r="V110" s="154">
        <f t="shared" si="23"/>
        <v>0</v>
      </c>
      <c r="W110" s="154">
        <f t="shared" si="24"/>
        <v>0</v>
      </c>
      <c r="X110" s="137">
        <f t="shared" si="25"/>
        <v>0</v>
      </c>
      <c r="Y110" s="137">
        <f t="shared" si="26"/>
        <v>0</v>
      </c>
    </row>
    <row r="111" spans="1:25">
      <c r="A111" s="153">
        <v>403</v>
      </c>
      <c r="B111" s="153" t="s">
        <v>164</v>
      </c>
      <c r="C111" s="153" t="s">
        <v>165</v>
      </c>
      <c r="D111" s="153" t="s">
        <v>182</v>
      </c>
      <c r="E111" s="153" t="s">
        <v>167</v>
      </c>
      <c r="F111" s="136" t="s">
        <v>168</v>
      </c>
      <c r="G111" s="154">
        <v>29.5708745132</v>
      </c>
      <c r="H111" s="154">
        <v>0</v>
      </c>
      <c r="I111" s="154">
        <v>0</v>
      </c>
      <c r="J111" s="155">
        <f t="shared" si="14"/>
        <v>0</v>
      </c>
      <c r="K111" s="155">
        <f t="shared" si="15"/>
        <v>0</v>
      </c>
      <c r="L111" s="155">
        <f>IF(F111="Current ASP",IF(ISERROR(VLOOKUP(A111,#REF!,3,FALSE)),1,1-VLOOKUP(A111,#REF!,3,FALSE)),0)</f>
        <v>0</v>
      </c>
      <c r="M111" s="137">
        <v>3683.3354706700002</v>
      </c>
      <c r="N111" s="154">
        <f t="shared" si="16"/>
        <v>3683.3354706700002</v>
      </c>
      <c r="O111" s="154">
        <f t="shared" si="17"/>
        <v>0</v>
      </c>
      <c r="P111" s="154">
        <f t="shared" si="18"/>
        <v>0</v>
      </c>
      <c r="Q111" s="154">
        <v>7807.7470133735096</v>
      </c>
      <c r="R111" s="154">
        <f t="shared" si="19"/>
        <v>7807.7470133735096</v>
      </c>
      <c r="S111" s="154">
        <f t="shared" si="20"/>
        <v>0</v>
      </c>
      <c r="T111" s="154">
        <f t="shared" si="21"/>
        <v>0</v>
      </c>
      <c r="U111" s="154">
        <f t="shared" si="22"/>
        <v>11491.082484043509</v>
      </c>
      <c r="V111" s="154">
        <f t="shared" si="23"/>
        <v>0</v>
      </c>
      <c r="W111" s="154">
        <f t="shared" si="24"/>
        <v>0</v>
      </c>
      <c r="X111" s="137">
        <f t="shared" si="25"/>
        <v>0</v>
      </c>
      <c r="Y111" s="137">
        <f t="shared" si="26"/>
        <v>0</v>
      </c>
    </row>
    <row r="112" spans="1:25">
      <c r="A112" s="153">
        <v>404</v>
      </c>
      <c r="B112" s="153" t="s">
        <v>164</v>
      </c>
      <c r="C112" s="153" t="s">
        <v>165</v>
      </c>
      <c r="D112" s="153" t="s">
        <v>182</v>
      </c>
      <c r="E112" s="153" t="s">
        <v>167</v>
      </c>
      <c r="F112" s="136" t="s">
        <v>168</v>
      </c>
      <c r="G112" s="154">
        <v>22.0703940358</v>
      </c>
      <c r="H112" s="154">
        <v>0</v>
      </c>
      <c r="I112" s="154">
        <v>0</v>
      </c>
      <c r="J112" s="155">
        <f t="shared" si="14"/>
        <v>0</v>
      </c>
      <c r="K112" s="155">
        <f t="shared" si="15"/>
        <v>0</v>
      </c>
      <c r="L112" s="155">
        <f>IF(F112="Current ASP",IF(ISERROR(VLOOKUP(A112,#REF!,3,FALSE)),1,1-VLOOKUP(A112,#REF!,3,FALSE)),0)</f>
        <v>0</v>
      </c>
      <c r="M112" s="137">
        <v>1583.48533782</v>
      </c>
      <c r="N112" s="154">
        <f t="shared" si="16"/>
        <v>1583.48533782</v>
      </c>
      <c r="O112" s="154">
        <f t="shared" si="17"/>
        <v>0</v>
      </c>
      <c r="P112" s="154">
        <f t="shared" si="18"/>
        <v>0</v>
      </c>
      <c r="Q112" s="154">
        <v>5197.6091789724105</v>
      </c>
      <c r="R112" s="154">
        <f t="shared" si="19"/>
        <v>5197.6091789724105</v>
      </c>
      <c r="S112" s="154">
        <f t="shared" si="20"/>
        <v>0</v>
      </c>
      <c r="T112" s="154">
        <f t="shared" si="21"/>
        <v>0</v>
      </c>
      <c r="U112" s="154">
        <f t="shared" si="22"/>
        <v>6781.094516792411</v>
      </c>
      <c r="V112" s="154">
        <f t="shared" si="23"/>
        <v>0</v>
      </c>
      <c r="W112" s="154">
        <f t="shared" si="24"/>
        <v>0</v>
      </c>
      <c r="X112" s="137">
        <f t="shared" si="25"/>
        <v>0</v>
      </c>
      <c r="Y112" s="137">
        <f t="shared" si="26"/>
        <v>0</v>
      </c>
    </row>
    <row r="113" spans="1:25">
      <c r="A113" s="153">
        <v>405</v>
      </c>
      <c r="B113" s="153" t="s">
        <v>164</v>
      </c>
      <c r="C113" s="153" t="s">
        <v>165</v>
      </c>
      <c r="D113" s="153" t="s">
        <v>183</v>
      </c>
      <c r="E113" s="153" t="s">
        <v>167</v>
      </c>
      <c r="F113" s="136" t="s">
        <v>168</v>
      </c>
      <c r="G113" s="154">
        <v>38.916838175599999</v>
      </c>
      <c r="H113" s="154">
        <v>0</v>
      </c>
      <c r="I113" s="154">
        <v>0</v>
      </c>
      <c r="J113" s="155">
        <f t="shared" si="14"/>
        <v>0</v>
      </c>
      <c r="K113" s="155">
        <f t="shared" si="15"/>
        <v>0</v>
      </c>
      <c r="L113" s="155">
        <f>IF(F113="Current ASP",IF(ISERROR(VLOOKUP(A113,#REF!,3,FALSE)),1,1-VLOOKUP(A113,#REF!,3,FALSE)),0)</f>
        <v>0</v>
      </c>
      <c r="M113" s="137">
        <v>1084.1058080099999</v>
      </c>
      <c r="N113" s="154">
        <f t="shared" si="16"/>
        <v>1084.1058080099999</v>
      </c>
      <c r="O113" s="154">
        <f t="shared" si="17"/>
        <v>0</v>
      </c>
      <c r="P113" s="154">
        <f t="shared" si="18"/>
        <v>0</v>
      </c>
      <c r="Q113" s="154">
        <v>292.86055758970934</v>
      </c>
      <c r="R113" s="154">
        <f t="shared" si="19"/>
        <v>292.86055758970934</v>
      </c>
      <c r="S113" s="154">
        <f t="shared" si="20"/>
        <v>0</v>
      </c>
      <c r="T113" s="154">
        <f t="shared" si="21"/>
        <v>0</v>
      </c>
      <c r="U113" s="154">
        <f t="shared" si="22"/>
        <v>1376.9663655997092</v>
      </c>
      <c r="V113" s="154">
        <f t="shared" si="23"/>
        <v>0</v>
      </c>
      <c r="W113" s="154">
        <f t="shared" si="24"/>
        <v>0</v>
      </c>
      <c r="X113" s="137">
        <f t="shared" si="25"/>
        <v>0</v>
      </c>
      <c r="Y113" s="137">
        <f t="shared" si="26"/>
        <v>0</v>
      </c>
    </row>
    <row r="114" spans="1:25">
      <c r="A114" s="153">
        <v>406</v>
      </c>
      <c r="B114" s="153" t="s">
        <v>164</v>
      </c>
      <c r="C114" s="153" t="s">
        <v>165</v>
      </c>
      <c r="D114" s="153" t="s">
        <v>184</v>
      </c>
      <c r="E114" s="153" t="s">
        <v>167</v>
      </c>
      <c r="F114" s="136" t="s">
        <v>168</v>
      </c>
      <c r="G114" s="154">
        <v>8.2820509533400006</v>
      </c>
      <c r="H114" s="154">
        <v>0</v>
      </c>
      <c r="I114" s="154">
        <v>0</v>
      </c>
      <c r="J114" s="155">
        <f t="shared" si="14"/>
        <v>0</v>
      </c>
      <c r="K114" s="155">
        <f t="shared" si="15"/>
        <v>0</v>
      </c>
      <c r="L114" s="155">
        <f>IF(F114="Current ASP",IF(ISERROR(VLOOKUP(A114,#REF!,3,FALSE)),1,1-VLOOKUP(A114,#REF!,3,FALSE)),0)</f>
        <v>0</v>
      </c>
      <c r="M114" s="137">
        <v>54.074560319</v>
      </c>
      <c r="N114" s="154">
        <f t="shared" si="16"/>
        <v>54.074560319</v>
      </c>
      <c r="O114" s="154">
        <f t="shared" si="17"/>
        <v>0</v>
      </c>
      <c r="P114" s="154">
        <f t="shared" si="18"/>
        <v>0</v>
      </c>
      <c r="Q114" s="154">
        <v>718.47282529115216</v>
      </c>
      <c r="R114" s="154">
        <f t="shared" si="19"/>
        <v>718.47282529115216</v>
      </c>
      <c r="S114" s="154">
        <f t="shared" si="20"/>
        <v>0</v>
      </c>
      <c r="T114" s="154">
        <f t="shared" si="21"/>
        <v>0</v>
      </c>
      <c r="U114" s="154">
        <f t="shared" si="22"/>
        <v>772.54738561015211</v>
      </c>
      <c r="V114" s="154">
        <f t="shared" si="23"/>
        <v>0</v>
      </c>
      <c r="W114" s="154">
        <f t="shared" si="24"/>
        <v>0</v>
      </c>
      <c r="X114" s="137">
        <f t="shared" si="25"/>
        <v>0</v>
      </c>
      <c r="Y114" s="137">
        <f t="shared" si="26"/>
        <v>0</v>
      </c>
    </row>
    <row r="115" spans="1:25">
      <c r="A115" s="153">
        <v>407</v>
      </c>
      <c r="B115" s="153" t="s">
        <v>164</v>
      </c>
      <c r="C115" s="153" t="s">
        <v>165</v>
      </c>
      <c r="D115" s="153" t="s">
        <v>184</v>
      </c>
      <c r="E115" s="153" t="s">
        <v>167</v>
      </c>
      <c r="F115" s="136" t="s">
        <v>168</v>
      </c>
      <c r="G115" s="154">
        <v>25.850764869500001</v>
      </c>
      <c r="H115" s="154">
        <v>0</v>
      </c>
      <c r="I115" s="154">
        <v>0</v>
      </c>
      <c r="J115" s="155">
        <f t="shared" si="14"/>
        <v>0</v>
      </c>
      <c r="K115" s="155">
        <f t="shared" si="15"/>
        <v>0</v>
      </c>
      <c r="L115" s="155">
        <f>IF(F115="Current ASP",IF(ISERROR(VLOOKUP(A115,#REF!,3,FALSE)),1,1-VLOOKUP(A115,#REF!,3,FALSE)),0)</f>
        <v>0</v>
      </c>
      <c r="M115" s="137">
        <v>879.13064644500002</v>
      </c>
      <c r="N115" s="154">
        <f t="shared" si="16"/>
        <v>879.13064644500002</v>
      </c>
      <c r="O115" s="154">
        <f t="shared" si="17"/>
        <v>0</v>
      </c>
      <c r="P115" s="154">
        <f t="shared" si="18"/>
        <v>0</v>
      </c>
      <c r="Q115" s="154">
        <v>200.63019828339401</v>
      </c>
      <c r="R115" s="154">
        <f t="shared" si="19"/>
        <v>200.63019828339401</v>
      </c>
      <c r="S115" s="154">
        <f t="shared" si="20"/>
        <v>0</v>
      </c>
      <c r="T115" s="154">
        <f t="shared" si="21"/>
        <v>0</v>
      </c>
      <c r="U115" s="154">
        <f t="shared" si="22"/>
        <v>1079.760844728394</v>
      </c>
      <c r="V115" s="154">
        <f t="shared" si="23"/>
        <v>0</v>
      </c>
      <c r="W115" s="154">
        <f t="shared" si="24"/>
        <v>0</v>
      </c>
      <c r="X115" s="137">
        <f t="shared" si="25"/>
        <v>0</v>
      </c>
      <c r="Y115" s="137">
        <f t="shared" si="26"/>
        <v>0</v>
      </c>
    </row>
    <row r="116" spans="1:25">
      <c r="A116" s="153">
        <v>408</v>
      </c>
      <c r="B116" s="153" t="s">
        <v>164</v>
      </c>
      <c r="C116" s="153" t="s">
        <v>165</v>
      </c>
      <c r="D116" s="153" t="s">
        <v>184</v>
      </c>
      <c r="E116" s="153" t="s">
        <v>167</v>
      </c>
      <c r="F116" s="136" t="s">
        <v>168</v>
      </c>
      <c r="G116" s="154">
        <v>21.268500419999999</v>
      </c>
      <c r="H116" s="154">
        <v>0</v>
      </c>
      <c r="I116" s="154">
        <v>0</v>
      </c>
      <c r="J116" s="155">
        <f t="shared" si="14"/>
        <v>0</v>
      </c>
      <c r="K116" s="155">
        <f t="shared" si="15"/>
        <v>0</v>
      </c>
      <c r="L116" s="155">
        <f>IF(F116="Current ASP",IF(ISERROR(VLOOKUP(A116,#REF!,3,FALSE)),1,1-VLOOKUP(A116,#REF!,3,FALSE)),0)</f>
        <v>0</v>
      </c>
      <c r="M116" s="137">
        <v>782.40779783799996</v>
      </c>
      <c r="N116" s="154">
        <f t="shared" si="16"/>
        <v>782.40779783799996</v>
      </c>
      <c r="O116" s="154">
        <f t="shared" si="17"/>
        <v>0</v>
      </c>
      <c r="P116" s="154">
        <f t="shared" si="18"/>
        <v>0</v>
      </c>
      <c r="Q116" s="154">
        <v>39.234914464946861</v>
      </c>
      <c r="R116" s="154">
        <f t="shared" si="19"/>
        <v>39.234914464946861</v>
      </c>
      <c r="S116" s="154">
        <f t="shared" si="20"/>
        <v>0</v>
      </c>
      <c r="T116" s="154">
        <f t="shared" si="21"/>
        <v>0</v>
      </c>
      <c r="U116" s="154">
        <f t="shared" si="22"/>
        <v>821.64271230294685</v>
      </c>
      <c r="V116" s="154">
        <f t="shared" si="23"/>
        <v>0</v>
      </c>
      <c r="W116" s="154">
        <f t="shared" si="24"/>
        <v>0</v>
      </c>
      <c r="X116" s="137">
        <f t="shared" si="25"/>
        <v>0</v>
      </c>
      <c r="Y116" s="137">
        <f t="shared" si="26"/>
        <v>0</v>
      </c>
    </row>
    <row r="117" spans="1:25">
      <c r="A117" s="153">
        <v>409</v>
      </c>
      <c r="B117" s="153" t="s">
        <v>164</v>
      </c>
      <c r="C117" s="153" t="s">
        <v>165</v>
      </c>
      <c r="D117" s="153" t="s">
        <v>185</v>
      </c>
      <c r="E117" s="153" t="s">
        <v>167</v>
      </c>
      <c r="F117" s="136" t="s">
        <v>168</v>
      </c>
      <c r="G117" s="154">
        <v>39.744500083799998</v>
      </c>
      <c r="H117" s="154">
        <v>0</v>
      </c>
      <c r="I117" s="154">
        <v>0</v>
      </c>
      <c r="J117" s="155">
        <f t="shared" si="14"/>
        <v>0</v>
      </c>
      <c r="K117" s="155">
        <f t="shared" si="15"/>
        <v>0</v>
      </c>
      <c r="L117" s="155">
        <f>IF(F117="Current ASP",IF(ISERROR(VLOOKUP(A117,#REF!,3,FALSE)),1,1-VLOOKUP(A117,#REF!,3,FALSE)),0)</f>
        <v>0</v>
      </c>
      <c r="M117" s="137">
        <v>3737.4611361299999</v>
      </c>
      <c r="N117" s="154">
        <f t="shared" si="16"/>
        <v>3737.4611361299999</v>
      </c>
      <c r="O117" s="154">
        <f t="shared" si="17"/>
        <v>0</v>
      </c>
      <c r="P117" s="154">
        <f t="shared" si="18"/>
        <v>0</v>
      </c>
      <c r="Q117" s="154">
        <v>734.52977724944071</v>
      </c>
      <c r="R117" s="154">
        <f t="shared" si="19"/>
        <v>734.52977724944071</v>
      </c>
      <c r="S117" s="154">
        <f t="shared" si="20"/>
        <v>0</v>
      </c>
      <c r="T117" s="154">
        <f t="shared" si="21"/>
        <v>0</v>
      </c>
      <c r="U117" s="154">
        <f t="shared" si="22"/>
        <v>4471.9909133794408</v>
      </c>
      <c r="V117" s="154">
        <f t="shared" si="23"/>
        <v>0</v>
      </c>
      <c r="W117" s="154">
        <f t="shared" si="24"/>
        <v>0</v>
      </c>
      <c r="X117" s="137">
        <f t="shared" si="25"/>
        <v>0</v>
      </c>
      <c r="Y117" s="137">
        <f t="shared" si="26"/>
        <v>0</v>
      </c>
    </row>
    <row r="118" spans="1:25">
      <c r="A118" s="153">
        <v>410</v>
      </c>
      <c r="B118" s="153" t="s">
        <v>164</v>
      </c>
      <c r="C118" s="153" t="s">
        <v>165</v>
      </c>
      <c r="D118" s="153" t="s">
        <v>186</v>
      </c>
      <c r="E118" s="153" t="s">
        <v>167</v>
      </c>
      <c r="F118" s="136" t="s">
        <v>168</v>
      </c>
      <c r="G118" s="154">
        <v>72.301243231499996</v>
      </c>
      <c r="H118" s="154">
        <v>0</v>
      </c>
      <c r="I118" s="154">
        <v>0</v>
      </c>
      <c r="J118" s="155">
        <f t="shared" si="14"/>
        <v>0</v>
      </c>
      <c r="K118" s="155">
        <f t="shared" si="15"/>
        <v>0</v>
      </c>
      <c r="L118" s="155">
        <f>IF(F118="Current ASP",IF(ISERROR(VLOOKUP(A118,#REF!,3,FALSE)),1,1-VLOOKUP(A118,#REF!,3,FALSE)),0)</f>
        <v>0</v>
      </c>
      <c r="M118" s="137">
        <v>4252.2167832100004</v>
      </c>
      <c r="N118" s="154">
        <f t="shared" si="16"/>
        <v>4252.2167832100004</v>
      </c>
      <c r="O118" s="154">
        <f t="shared" si="17"/>
        <v>0</v>
      </c>
      <c r="P118" s="154">
        <f t="shared" si="18"/>
        <v>0</v>
      </c>
      <c r="Q118" s="154">
        <v>1177.778678818411</v>
      </c>
      <c r="R118" s="154">
        <f t="shared" si="19"/>
        <v>1177.778678818411</v>
      </c>
      <c r="S118" s="154">
        <f t="shared" si="20"/>
        <v>0</v>
      </c>
      <c r="T118" s="154">
        <f t="shared" si="21"/>
        <v>0</v>
      </c>
      <c r="U118" s="154">
        <f t="shared" si="22"/>
        <v>5429.9954620284116</v>
      </c>
      <c r="V118" s="154">
        <f t="shared" si="23"/>
        <v>0</v>
      </c>
      <c r="W118" s="154">
        <f t="shared" si="24"/>
        <v>0</v>
      </c>
      <c r="X118" s="137">
        <f t="shared" si="25"/>
        <v>0</v>
      </c>
      <c r="Y118" s="137">
        <f t="shared" si="26"/>
        <v>0</v>
      </c>
    </row>
    <row r="119" spans="1:25">
      <c r="A119" s="153">
        <v>411</v>
      </c>
      <c r="B119" s="153" t="s">
        <v>164</v>
      </c>
      <c r="C119" s="153" t="s">
        <v>165</v>
      </c>
      <c r="D119" s="153" t="s">
        <v>184</v>
      </c>
      <c r="E119" s="153" t="s">
        <v>167</v>
      </c>
      <c r="F119" s="136" t="s">
        <v>168</v>
      </c>
      <c r="G119" s="154">
        <v>39.478708993399998</v>
      </c>
      <c r="H119" s="154">
        <v>0</v>
      </c>
      <c r="I119" s="154">
        <v>0</v>
      </c>
      <c r="J119" s="155">
        <f t="shared" si="14"/>
        <v>0</v>
      </c>
      <c r="K119" s="155">
        <f t="shared" si="15"/>
        <v>0</v>
      </c>
      <c r="L119" s="155">
        <f>IF(F119="Current ASP",IF(ISERROR(VLOOKUP(A119,#REF!,3,FALSE)),1,1-VLOOKUP(A119,#REF!,3,FALSE)),0)</f>
        <v>0</v>
      </c>
      <c r="M119" s="137">
        <v>1814.0641822099999</v>
      </c>
      <c r="N119" s="154">
        <f t="shared" si="16"/>
        <v>1814.0641822099999</v>
      </c>
      <c r="O119" s="154">
        <f t="shared" si="17"/>
        <v>0</v>
      </c>
      <c r="P119" s="154">
        <f t="shared" si="18"/>
        <v>0</v>
      </c>
      <c r="Q119" s="154">
        <v>441.43331304881519</v>
      </c>
      <c r="R119" s="154">
        <f t="shared" si="19"/>
        <v>441.43331304881519</v>
      </c>
      <c r="S119" s="154">
        <f t="shared" si="20"/>
        <v>0</v>
      </c>
      <c r="T119" s="154">
        <f t="shared" si="21"/>
        <v>0</v>
      </c>
      <c r="U119" s="154">
        <f t="shared" si="22"/>
        <v>2255.497495258815</v>
      </c>
      <c r="V119" s="154">
        <f t="shared" si="23"/>
        <v>0</v>
      </c>
      <c r="W119" s="154">
        <f t="shared" si="24"/>
        <v>0</v>
      </c>
      <c r="X119" s="137">
        <f t="shared" si="25"/>
        <v>0</v>
      </c>
      <c r="Y119" s="137">
        <f t="shared" si="26"/>
        <v>0</v>
      </c>
    </row>
    <row r="120" spans="1:25">
      <c r="A120" s="153">
        <v>412</v>
      </c>
      <c r="B120" s="153" t="s">
        <v>164</v>
      </c>
      <c r="C120" s="153" t="s">
        <v>165</v>
      </c>
      <c r="D120" s="153" t="s">
        <v>187</v>
      </c>
      <c r="E120" s="153" t="s">
        <v>167</v>
      </c>
      <c r="F120" s="136" t="s">
        <v>168</v>
      </c>
      <c r="G120" s="154">
        <v>80.737062295376987</v>
      </c>
      <c r="H120" s="154">
        <v>0</v>
      </c>
      <c r="I120" s="154">
        <v>0</v>
      </c>
      <c r="J120" s="155">
        <f t="shared" si="14"/>
        <v>0</v>
      </c>
      <c r="K120" s="155">
        <f t="shared" si="15"/>
        <v>0</v>
      </c>
      <c r="L120" s="155">
        <f>IF(F120="Current ASP",IF(ISERROR(VLOOKUP(A120,#REF!,3,FALSE)),1,1-VLOOKUP(A120,#REF!,3,FALSE)),0)</f>
        <v>0</v>
      </c>
      <c r="M120" s="137">
        <v>4704.5554149299996</v>
      </c>
      <c r="N120" s="154">
        <f t="shared" si="16"/>
        <v>4704.5554149299996</v>
      </c>
      <c r="O120" s="154">
        <f t="shared" si="17"/>
        <v>0</v>
      </c>
      <c r="P120" s="154">
        <f t="shared" si="18"/>
        <v>0</v>
      </c>
      <c r="Q120" s="154">
        <v>1428.5890590540732</v>
      </c>
      <c r="R120" s="154">
        <f t="shared" si="19"/>
        <v>1428.5890590540732</v>
      </c>
      <c r="S120" s="154">
        <f t="shared" si="20"/>
        <v>0</v>
      </c>
      <c r="T120" s="154">
        <f t="shared" si="21"/>
        <v>0</v>
      </c>
      <c r="U120" s="154">
        <f t="shared" si="22"/>
        <v>6133.1444739840726</v>
      </c>
      <c r="V120" s="154">
        <f t="shared" si="23"/>
        <v>0</v>
      </c>
      <c r="W120" s="154">
        <f t="shared" si="24"/>
        <v>0</v>
      </c>
      <c r="X120" s="137">
        <f t="shared" si="25"/>
        <v>0</v>
      </c>
      <c r="Y120" s="137">
        <f t="shared" si="26"/>
        <v>0</v>
      </c>
    </row>
    <row r="121" spans="1:25">
      <c r="A121" s="153">
        <v>413</v>
      </c>
      <c r="B121" s="153" t="s">
        <v>164</v>
      </c>
      <c r="C121" s="153" t="s">
        <v>165</v>
      </c>
      <c r="D121" s="153" t="s">
        <v>188</v>
      </c>
      <c r="E121" s="153" t="s">
        <v>167</v>
      </c>
      <c r="F121" s="136" t="s">
        <v>168</v>
      </c>
      <c r="G121" s="154">
        <v>72.456507618177</v>
      </c>
      <c r="H121" s="154">
        <v>0</v>
      </c>
      <c r="I121" s="154">
        <v>0</v>
      </c>
      <c r="J121" s="155">
        <f t="shared" si="14"/>
        <v>0</v>
      </c>
      <c r="K121" s="155">
        <f t="shared" si="15"/>
        <v>0</v>
      </c>
      <c r="L121" s="155">
        <f>IF(F121="Current ASP",IF(ISERROR(VLOOKUP(A121,#REF!,3,FALSE)),1,1-VLOOKUP(A121,#REF!,3,FALSE)),0)</f>
        <v>0</v>
      </c>
      <c r="M121" s="137">
        <v>3599.8613914100001</v>
      </c>
      <c r="N121" s="154">
        <f t="shared" si="16"/>
        <v>3599.8613914100001</v>
      </c>
      <c r="O121" s="154">
        <f t="shared" si="17"/>
        <v>0</v>
      </c>
      <c r="P121" s="154">
        <f t="shared" si="18"/>
        <v>0</v>
      </c>
      <c r="Q121" s="154">
        <v>1068.516779689849</v>
      </c>
      <c r="R121" s="154">
        <f t="shared" si="19"/>
        <v>1068.516779689849</v>
      </c>
      <c r="S121" s="154">
        <f t="shared" si="20"/>
        <v>0</v>
      </c>
      <c r="T121" s="154">
        <f t="shared" si="21"/>
        <v>0</v>
      </c>
      <c r="U121" s="154">
        <f t="shared" si="22"/>
        <v>4668.3781710998492</v>
      </c>
      <c r="V121" s="154">
        <f t="shared" si="23"/>
        <v>0</v>
      </c>
      <c r="W121" s="154">
        <f t="shared" si="24"/>
        <v>0</v>
      </c>
      <c r="X121" s="137">
        <f t="shared" si="25"/>
        <v>0</v>
      </c>
      <c r="Y121" s="137">
        <f t="shared" si="26"/>
        <v>0</v>
      </c>
    </row>
    <row r="122" spans="1:25">
      <c r="A122" s="153">
        <v>414</v>
      </c>
      <c r="B122" s="153" t="s">
        <v>164</v>
      </c>
      <c r="C122" s="153" t="s">
        <v>165</v>
      </c>
      <c r="D122" s="153" t="s">
        <v>187</v>
      </c>
      <c r="E122" s="153" t="s">
        <v>167</v>
      </c>
      <c r="F122" s="136" t="s">
        <v>168</v>
      </c>
      <c r="G122" s="154">
        <v>65.599454696999999</v>
      </c>
      <c r="H122" s="154">
        <v>0</v>
      </c>
      <c r="I122" s="154">
        <v>0</v>
      </c>
      <c r="J122" s="155">
        <f t="shared" si="14"/>
        <v>0</v>
      </c>
      <c r="K122" s="155">
        <f t="shared" si="15"/>
        <v>0</v>
      </c>
      <c r="L122" s="155">
        <f>IF(F122="Current ASP",IF(ISERROR(VLOOKUP(A122,#REF!,3,FALSE)),1,1-VLOOKUP(A122,#REF!,3,FALSE)),0)</f>
        <v>0</v>
      </c>
      <c r="M122" s="137">
        <v>3006.2338063699999</v>
      </c>
      <c r="N122" s="154">
        <f t="shared" si="16"/>
        <v>3006.2338063699999</v>
      </c>
      <c r="O122" s="154">
        <f t="shared" si="17"/>
        <v>0</v>
      </c>
      <c r="P122" s="154">
        <f t="shared" si="18"/>
        <v>0</v>
      </c>
      <c r="Q122" s="154">
        <v>312.963048399385</v>
      </c>
      <c r="R122" s="154">
        <f t="shared" si="19"/>
        <v>312.963048399385</v>
      </c>
      <c r="S122" s="154">
        <f t="shared" si="20"/>
        <v>0</v>
      </c>
      <c r="T122" s="154">
        <f t="shared" si="21"/>
        <v>0</v>
      </c>
      <c r="U122" s="154">
        <f t="shared" si="22"/>
        <v>3319.196854769385</v>
      </c>
      <c r="V122" s="154">
        <f t="shared" si="23"/>
        <v>0</v>
      </c>
      <c r="W122" s="154">
        <f t="shared" si="24"/>
        <v>0</v>
      </c>
      <c r="X122" s="137">
        <f t="shared" si="25"/>
        <v>0</v>
      </c>
      <c r="Y122" s="137">
        <f t="shared" si="26"/>
        <v>0</v>
      </c>
    </row>
    <row r="123" spans="1:25">
      <c r="A123" s="153">
        <v>415</v>
      </c>
      <c r="B123" s="153" t="s">
        <v>164</v>
      </c>
      <c r="C123" s="153" t="s">
        <v>165</v>
      </c>
      <c r="D123" s="153" t="s">
        <v>187</v>
      </c>
      <c r="E123" s="153" t="s">
        <v>167</v>
      </c>
      <c r="F123" s="136" t="s">
        <v>168</v>
      </c>
      <c r="G123" s="154">
        <v>37.598879578000002</v>
      </c>
      <c r="H123" s="154">
        <v>0</v>
      </c>
      <c r="I123" s="154">
        <v>0</v>
      </c>
      <c r="J123" s="155">
        <f t="shared" si="14"/>
        <v>0</v>
      </c>
      <c r="K123" s="155">
        <f t="shared" si="15"/>
        <v>0</v>
      </c>
      <c r="L123" s="155">
        <f>IF(F123="Current ASP",IF(ISERROR(VLOOKUP(A123,#REF!,3,FALSE)),1,1-VLOOKUP(A123,#REF!,3,FALSE)),0)</f>
        <v>0</v>
      </c>
      <c r="M123" s="137">
        <v>1101.22232977</v>
      </c>
      <c r="N123" s="154">
        <f t="shared" si="16"/>
        <v>1101.22232977</v>
      </c>
      <c r="O123" s="154">
        <f t="shared" si="17"/>
        <v>0</v>
      </c>
      <c r="P123" s="154">
        <f t="shared" si="18"/>
        <v>0</v>
      </c>
      <c r="Q123" s="154">
        <v>453.8563568445968</v>
      </c>
      <c r="R123" s="154">
        <f t="shared" si="19"/>
        <v>453.8563568445968</v>
      </c>
      <c r="S123" s="154">
        <f t="shared" si="20"/>
        <v>0</v>
      </c>
      <c r="T123" s="154">
        <f t="shared" si="21"/>
        <v>0</v>
      </c>
      <c r="U123" s="154">
        <f t="shared" si="22"/>
        <v>1555.0786866145968</v>
      </c>
      <c r="V123" s="154">
        <f t="shared" si="23"/>
        <v>0</v>
      </c>
      <c r="W123" s="154">
        <f t="shared" si="24"/>
        <v>0</v>
      </c>
      <c r="X123" s="137">
        <f t="shared" si="25"/>
        <v>0</v>
      </c>
      <c r="Y123" s="137">
        <f t="shared" si="26"/>
        <v>0</v>
      </c>
    </row>
    <row r="124" spans="1:25">
      <c r="A124" s="153">
        <v>416</v>
      </c>
      <c r="B124" s="153" t="s">
        <v>164</v>
      </c>
      <c r="C124" s="153" t="s">
        <v>165</v>
      </c>
      <c r="D124" s="153" t="s">
        <v>189</v>
      </c>
      <c r="E124" s="153" t="s">
        <v>167</v>
      </c>
      <c r="F124" s="136" t="s">
        <v>168</v>
      </c>
      <c r="G124" s="154">
        <v>0.114439931755</v>
      </c>
      <c r="H124" s="154">
        <v>0</v>
      </c>
      <c r="I124" s="154">
        <v>0</v>
      </c>
      <c r="J124" s="155">
        <f t="shared" si="14"/>
        <v>0</v>
      </c>
      <c r="K124" s="155">
        <f t="shared" si="15"/>
        <v>0</v>
      </c>
      <c r="L124" s="155">
        <f>IF(F124="Current ASP",IF(ISERROR(VLOOKUP(A124,#REF!,3,FALSE)),1,1-VLOOKUP(A124,#REF!,3,FALSE)),0)</f>
        <v>0</v>
      </c>
      <c r="M124" s="137">
        <v>6.5148676183900003</v>
      </c>
      <c r="N124" s="154">
        <f t="shared" si="16"/>
        <v>6.5148676183900003</v>
      </c>
      <c r="O124" s="154">
        <f t="shared" si="17"/>
        <v>0</v>
      </c>
      <c r="P124" s="154">
        <f t="shared" si="18"/>
        <v>0</v>
      </c>
      <c r="Q124" s="154">
        <v>150.50698042784859</v>
      </c>
      <c r="R124" s="154">
        <f t="shared" si="19"/>
        <v>150.50698042784859</v>
      </c>
      <c r="S124" s="154">
        <f t="shared" si="20"/>
        <v>0</v>
      </c>
      <c r="T124" s="154">
        <f t="shared" si="21"/>
        <v>0</v>
      </c>
      <c r="U124" s="154">
        <f t="shared" si="22"/>
        <v>157.0218480462386</v>
      </c>
      <c r="V124" s="154">
        <f t="shared" si="23"/>
        <v>0</v>
      </c>
      <c r="W124" s="154">
        <f t="shared" si="24"/>
        <v>0</v>
      </c>
      <c r="X124" s="137">
        <f t="shared" si="25"/>
        <v>0</v>
      </c>
      <c r="Y124" s="137">
        <f t="shared" si="26"/>
        <v>0</v>
      </c>
    </row>
    <row r="125" spans="1:25">
      <c r="A125" s="153">
        <v>417</v>
      </c>
      <c r="B125" s="153" t="s">
        <v>164</v>
      </c>
      <c r="C125" s="153" t="s">
        <v>165</v>
      </c>
      <c r="D125" s="153" t="s">
        <v>190</v>
      </c>
      <c r="E125" s="153" t="s">
        <v>167</v>
      </c>
      <c r="F125" s="136" t="s">
        <v>168</v>
      </c>
      <c r="G125" s="154">
        <v>73.757258280000002</v>
      </c>
      <c r="H125" s="154">
        <v>0</v>
      </c>
      <c r="I125" s="154">
        <v>0</v>
      </c>
      <c r="J125" s="155">
        <f t="shared" si="14"/>
        <v>0</v>
      </c>
      <c r="K125" s="155">
        <f t="shared" si="15"/>
        <v>0</v>
      </c>
      <c r="L125" s="155">
        <f>IF(F125="Current ASP",IF(ISERROR(VLOOKUP(A125,#REF!,3,FALSE)),1,1-VLOOKUP(A125,#REF!,3,FALSE)),0)</f>
        <v>0</v>
      </c>
      <c r="M125" s="137">
        <v>1969.54916185</v>
      </c>
      <c r="N125" s="154">
        <f t="shared" si="16"/>
        <v>1969.54916185</v>
      </c>
      <c r="O125" s="154">
        <f t="shared" si="17"/>
        <v>0</v>
      </c>
      <c r="P125" s="154">
        <f t="shared" si="18"/>
        <v>0</v>
      </c>
      <c r="Q125" s="154">
        <v>992.68252432735744</v>
      </c>
      <c r="R125" s="154">
        <f t="shared" si="19"/>
        <v>992.68252432735744</v>
      </c>
      <c r="S125" s="154">
        <f t="shared" si="20"/>
        <v>0</v>
      </c>
      <c r="T125" s="154">
        <f t="shared" si="21"/>
        <v>0</v>
      </c>
      <c r="U125" s="154">
        <f t="shared" si="22"/>
        <v>2962.2316861773575</v>
      </c>
      <c r="V125" s="154">
        <f t="shared" si="23"/>
        <v>0</v>
      </c>
      <c r="W125" s="154">
        <f t="shared" si="24"/>
        <v>0</v>
      </c>
      <c r="X125" s="137">
        <f t="shared" si="25"/>
        <v>0</v>
      </c>
      <c r="Y125" s="137">
        <f t="shared" si="26"/>
        <v>0</v>
      </c>
    </row>
    <row r="126" spans="1:25">
      <c r="A126" s="153">
        <v>418</v>
      </c>
      <c r="B126" s="153" t="s">
        <v>164</v>
      </c>
      <c r="C126" s="153" t="s">
        <v>165</v>
      </c>
      <c r="D126" s="153" t="s">
        <v>191</v>
      </c>
      <c r="E126" s="153" t="s">
        <v>167</v>
      </c>
      <c r="F126" s="136" t="s">
        <v>168</v>
      </c>
      <c r="G126" s="154">
        <v>57.249934816299998</v>
      </c>
      <c r="H126" s="154">
        <v>0</v>
      </c>
      <c r="I126" s="154">
        <v>0</v>
      </c>
      <c r="J126" s="155">
        <f t="shared" si="14"/>
        <v>0</v>
      </c>
      <c r="K126" s="155">
        <f t="shared" si="15"/>
        <v>0</v>
      </c>
      <c r="L126" s="155">
        <f>IF(F126="Current ASP",IF(ISERROR(VLOOKUP(A126,#REF!,3,FALSE)),1,1-VLOOKUP(A126,#REF!,3,FALSE)),0)</f>
        <v>0</v>
      </c>
      <c r="M126" s="137">
        <v>895.44768206699996</v>
      </c>
      <c r="N126" s="154">
        <f t="shared" si="16"/>
        <v>895.44768206699996</v>
      </c>
      <c r="O126" s="154">
        <f t="shared" si="17"/>
        <v>0</v>
      </c>
      <c r="P126" s="154">
        <f t="shared" si="18"/>
        <v>0</v>
      </c>
      <c r="Q126" s="154">
        <v>140.74946271720938</v>
      </c>
      <c r="R126" s="154">
        <f t="shared" si="19"/>
        <v>140.74946271720938</v>
      </c>
      <c r="S126" s="154">
        <f t="shared" si="20"/>
        <v>0</v>
      </c>
      <c r="T126" s="154">
        <f t="shared" si="21"/>
        <v>0</v>
      </c>
      <c r="U126" s="154">
        <f t="shared" si="22"/>
        <v>1036.1971447842093</v>
      </c>
      <c r="V126" s="154">
        <f t="shared" si="23"/>
        <v>0</v>
      </c>
      <c r="W126" s="154">
        <f t="shared" si="24"/>
        <v>0</v>
      </c>
      <c r="X126" s="137">
        <f t="shared" si="25"/>
        <v>0</v>
      </c>
      <c r="Y126" s="137">
        <f t="shared" si="26"/>
        <v>0</v>
      </c>
    </row>
    <row r="127" spans="1:25">
      <c r="A127" s="153">
        <v>419</v>
      </c>
      <c r="B127" s="153" t="s">
        <v>164</v>
      </c>
      <c r="C127" s="153" t="s">
        <v>165</v>
      </c>
      <c r="D127" s="153" t="s">
        <v>192</v>
      </c>
      <c r="E127" s="153" t="s">
        <v>167</v>
      </c>
      <c r="F127" s="136" t="s">
        <v>168</v>
      </c>
      <c r="G127" s="154">
        <v>41.283279584299997</v>
      </c>
      <c r="H127" s="154">
        <v>0</v>
      </c>
      <c r="I127" s="154">
        <v>0</v>
      </c>
      <c r="J127" s="155">
        <f t="shared" si="14"/>
        <v>0</v>
      </c>
      <c r="K127" s="155">
        <f t="shared" si="15"/>
        <v>0</v>
      </c>
      <c r="L127" s="155">
        <f>IF(F127="Current ASP",IF(ISERROR(VLOOKUP(A127,#REF!,3,FALSE)),1,1-VLOOKUP(A127,#REF!,3,FALSE)),0)</f>
        <v>0</v>
      </c>
      <c r="M127" s="137">
        <v>0</v>
      </c>
      <c r="N127" s="154">
        <f t="shared" si="16"/>
        <v>0</v>
      </c>
      <c r="O127" s="154">
        <f t="shared" si="17"/>
        <v>0</v>
      </c>
      <c r="P127" s="154">
        <f t="shared" si="18"/>
        <v>0</v>
      </c>
      <c r="Q127" s="154">
        <v>109.74421133208151</v>
      </c>
      <c r="R127" s="154">
        <f t="shared" si="19"/>
        <v>109.74421133208151</v>
      </c>
      <c r="S127" s="154">
        <f t="shared" si="20"/>
        <v>0</v>
      </c>
      <c r="T127" s="154">
        <f t="shared" si="21"/>
        <v>0</v>
      </c>
      <c r="U127" s="154">
        <f t="shared" si="22"/>
        <v>109.74421133208151</v>
      </c>
      <c r="V127" s="154">
        <f t="shared" si="23"/>
        <v>0</v>
      </c>
      <c r="W127" s="154">
        <f t="shared" si="24"/>
        <v>0</v>
      </c>
      <c r="X127" s="137">
        <f t="shared" si="25"/>
        <v>0</v>
      </c>
      <c r="Y127" s="137">
        <f t="shared" si="26"/>
        <v>0</v>
      </c>
    </row>
    <row r="128" spans="1:25">
      <c r="A128" s="153">
        <v>420</v>
      </c>
      <c r="B128" s="153" t="s">
        <v>164</v>
      </c>
      <c r="C128" s="153" t="s">
        <v>165</v>
      </c>
      <c r="D128" s="153" t="s">
        <v>193</v>
      </c>
      <c r="E128" s="153" t="s">
        <v>167</v>
      </c>
      <c r="F128" s="136" t="s">
        <v>168</v>
      </c>
      <c r="G128" s="154">
        <v>42.983390943700002</v>
      </c>
      <c r="H128" s="154">
        <v>0</v>
      </c>
      <c r="I128" s="154">
        <v>0</v>
      </c>
      <c r="J128" s="155">
        <f t="shared" si="14"/>
        <v>0</v>
      </c>
      <c r="K128" s="155">
        <f t="shared" si="15"/>
        <v>0</v>
      </c>
      <c r="L128" s="155">
        <f>IF(F128="Current ASP",IF(ISERROR(VLOOKUP(A128,#REF!,3,FALSE)),1,1-VLOOKUP(A128,#REF!,3,FALSE)),0)</f>
        <v>0</v>
      </c>
      <c r="M128" s="137">
        <v>760.73797911400004</v>
      </c>
      <c r="N128" s="154">
        <f t="shared" si="16"/>
        <v>760.73797911400004</v>
      </c>
      <c r="O128" s="154">
        <f t="shared" si="17"/>
        <v>0</v>
      </c>
      <c r="P128" s="154">
        <f t="shared" si="18"/>
        <v>0</v>
      </c>
      <c r="Q128" s="154">
        <v>579.5602021085424</v>
      </c>
      <c r="R128" s="154">
        <f t="shared" si="19"/>
        <v>579.5602021085424</v>
      </c>
      <c r="S128" s="154">
        <f t="shared" si="20"/>
        <v>0</v>
      </c>
      <c r="T128" s="154">
        <f t="shared" si="21"/>
        <v>0</v>
      </c>
      <c r="U128" s="154">
        <f t="shared" si="22"/>
        <v>1340.2981812225426</v>
      </c>
      <c r="V128" s="154">
        <f t="shared" si="23"/>
        <v>0</v>
      </c>
      <c r="W128" s="154">
        <f t="shared" si="24"/>
        <v>0</v>
      </c>
      <c r="X128" s="137">
        <f t="shared" si="25"/>
        <v>0</v>
      </c>
      <c r="Y128" s="137">
        <f t="shared" si="26"/>
        <v>0</v>
      </c>
    </row>
    <row r="129" spans="1:25">
      <c r="A129" s="153">
        <v>421</v>
      </c>
      <c r="B129" s="153" t="s">
        <v>164</v>
      </c>
      <c r="C129" s="153" t="s">
        <v>165</v>
      </c>
      <c r="D129" s="153" t="s">
        <v>194</v>
      </c>
      <c r="E129" s="153" t="s">
        <v>167</v>
      </c>
      <c r="F129" s="136" t="s">
        <v>168</v>
      </c>
      <c r="G129" s="154">
        <v>13.4062430236</v>
      </c>
      <c r="H129" s="154">
        <v>0</v>
      </c>
      <c r="I129" s="154">
        <v>0</v>
      </c>
      <c r="J129" s="155">
        <f t="shared" si="14"/>
        <v>0</v>
      </c>
      <c r="K129" s="155">
        <f t="shared" si="15"/>
        <v>0</v>
      </c>
      <c r="L129" s="155">
        <f>IF(F129="Current ASP",IF(ISERROR(VLOOKUP(A129,#REF!,3,FALSE)),1,1-VLOOKUP(A129,#REF!,3,FALSE)),0)</f>
        <v>0</v>
      </c>
      <c r="M129" s="137">
        <v>427.273707505</v>
      </c>
      <c r="N129" s="154">
        <f t="shared" si="16"/>
        <v>427.273707505</v>
      </c>
      <c r="O129" s="154">
        <f t="shared" si="17"/>
        <v>0</v>
      </c>
      <c r="P129" s="154">
        <f t="shared" si="18"/>
        <v>0</v>
      </c>
      <c r="Q129" s="154">
        <v>32.057779810358149</v>
      </c>
      <c r="R129" s="154">
        <f t="shared" si="19"/>
        <v>32.057779810358149</v>
      </c>
      <c r="S129" s="154">
        <f t="shared" si="20"/>
        <v>0</v>
      </c>
      <c r="T129" s="154">
        <f t="shared" si="21"/>
        <v>0</v>
      </c>
      <c r="U129" s="154">
        <f t="shared" si="22"/>
        <v>459.33148731535817</v>
      </c>
      <c r="V129" s="154">
        <f t="shared" si="23"/>
        <v>0</v>
      </c>
      <c r="W129" s="154">
        <f t="shared" si="24"/>
        <v>0</v>
      </c>
      <c r="X129" s="137">
        <f t="shared" si="25"/>
        <v>0</v>
      </c>
      <c r="Y129" s="137">
        <f t="shared" si="26"/>
        <v>0</v>
      </c>
    </row>
    <row r="130" spans="1:25">
      <c r="A130" s="153">
        <v>422</v>
      </c>
      <c r="B130" s="153" t="s">
        <v>164</v>
      </c>
      <c r="C130" s="153" t="s">
        <v>165</v>
      </c>
      <c r="D130" s="153" t="s">
        <v>194</v>
      </c>
      <c r="E130" s="153" t="s">
        <v>167</v>
      </c>
      <c r="F130" s="136" t="s">
        <v>168</v>
      </c>
      <c r="G130" s="154">
        <v>56.477315506700002</v>
      </c>
      <c r="H130" s="154">
        <v>0</v>
      </c>
      <c r="I130" s="154">
        <v>0</v>
      </c>
      <c r="J130" s="155">
        <f t="shared" si="14"/>
        <v>0</v>
      </c>
      <c r="K130" s="155">
        <f t="shared" si="15"/>
        <v>0</v>
      </c>
      <c r="L130" s="155">
        <f>IF(F130="Current ASP",IF(ISERROR(VLOOKUP(A130,#REF!,3,FALSE)),1,1-VLOOKUP(A130,#REF!,3,FALSE)),0)</f>
        <v>0</v>
      </c>
      <c r="M130" s="137">
        <v>2398.8278931099999</v>
      </c>
      <c r="N130" s="154">
        <f t="shared" si="16"/>
        <v>2398.8278931099999</v>
      </c>
      <c r="O130" s="154">
        <f t="shared" si="17"/>
        <v>0</v>
      </c>
      <c r="P130" s="154">
        <f t="shared" si="18"/>
        <v>0</v>
      </c>
      <c r="Q130" s="154">
        <v>660.51415802398742</v>
      </c>
      <c r="R130" s="154">
        <f t="shared" si="19"/>
        <v>660.51415802398742</v>
      </c>
      <c r="S130" s="154">
        <f t="shared" si="20"/>
        <v>0</v>
      </c>
      <c r="T130" s="154">
        <f t="shared" si="21"/>
        <v>0</v>
      </c>
      <c r="U130" s="154">
        <f t="shared" si="22"/>
        <v>3059.3420511339873</v>
      </c>
      <c r="V130" s="154">
        <f t="shared" si="23"/>
        <v>0</v>
      </c>
      <c r="W130" s="154">
        <f t="shared" si="24"/>
        <v>0</v>
      </c>
      <c r="X130" s="137">
        <f t="shared" si="25"/>
        <v>0</v>
      </c>
      <c r="Y130" s="137">
        <f t="shared" si="26"/>
        <v>0</v>
      </c>
    </row>
    <row r="131" spans="1:25">
      <c r="A131" s="153">
        <v>423</v>
      </c>
      <c r="B131" s="153" t="s">
        <v>164</v>
      </c>
      <c r="C131" s="153" t="s">
        <v>165</v>
      </c>
      <c r="D131" s="153" t="s">
        <v>194</v>
      </c>
      <c r="E131" s="153" t="s">
        <v>167</v>
      </c>
      <c r="F131" s="136" t="s">
        <v>168</v>
      </c>
      <c r="G131" s="154">
        <v>0.82049747536700002</v>
      </c>
      <c r="H131" s="154">
        <v>0</v>
      </c>
      <c r="I131" s="154">
        <v>0</v>
      </c>
      <c r="J131" s="155">
        <f t="shared" si="14"/>
        <v>0</v>
      </c>
      <c r="K131" s="155">
        <f t="shared" si="15"/>
        <v>0</v>
      </c>
      <c r="L131" s="155">
        <f>IF(F131="Current ASP",IF(ISERROR(VLOOKUP(A131,#REF!,3,FALSE)),1,1-VLOOKUP(A131,#REF!,3,FALSE)),0)</f>
        <v>0</v>
      </c>
      <c r="M131" s="137">
        <v>377.54553731200002</v>
      </c>
      <c r="N131" s="154">
        <f t="shared" si="16"/>
        <v>377.54553731200002</v>
      </c>
      <c r="O131" s="154">
        <f t="shared" si="17"/>
        <v>0</v>
      </c>
      <c r="P131" s="154">
        <f t="shared" si="18"/>
        <v>0</v>
      </c>
      <c r="Q131" s="154">
        <v>436.33750706871098</v>
      </c>
      <c r="R131" s="154">
        <f t="shared" si="19"/>
        <v>436.33750706871098</v>
      </c>
      <c r="S131" s="154">
        <f t="shared" si="20"/>
        <v>0</v>
      </c>
      <c r="T131" s="154">
        <f t="shared" si="21"/>
        <v>0</v>
      </c>
      <c r="U131" s="154">
        <f t="shared" si="22"/>
        <v>813.883044380711</v>
      </c>
      <c r="V131" s="154">
        <f t="shared" si="23"/>
        <v>0</v>
      </c>
      <c r="W131" s="154">
        <f t="shared" si="24"/>
        <v>0</v>
      </c>
      <c r="X131" s="137">
        <f t="shared" si="25"/>
        <v>0</v>
      </c>
      <c r="Y131" s="137">
        <f t="shared" si="26"/>
        <v>0</v>
      </c>
    </row>
    <row r="132" spans="1:25">
      <c r="A132" s="153">
        <v>424</v>
      </c>
      <c r="B132" s="153" t="s">
        <v>164</v>
      </c>
      <c r="C132" s="153" t="s">
        <v>165</v>
      </c>
      <c r="D132" s="153" t="s">
        <v>195</v>
      </c>
      <c r="E132" s="153" t="s">
        <v>167</v>
      </c>
      <c r="F132" s="136" t="s">
        <v>168</v>
      </c>
      <c r="G132" s="154">
        <v>94.061736117699994</v>
      </c>
      <c r="H132" s="154">
        <v>0</v>
      </c>
      <c r="I132" s="154">
        <v>0</v>
      </c>
      <c r="J132" s="155">
        <f t="shared" si="14"/>
        <v>0</v>
      </c>
      <c r="K132" s="155">
        <f t="shared" si="15"/>
        <v>0</v>
      </c>
      <c r="L132" s="155">
        <f>IF(F132="Current ASP",IF(ISERROR(VLOOKUP(A132,#REF!,3,FALSE)),1,1-VLOOKUP(A132,#REF!,3,FALSE)),0)</f>
        <v>0</v>
      </c>
      <c r="M132" s="137">
        <v>2268.74141513</v>
      </c>
      <c r="N132" s="154">
        <f t="shared" si="16"/>
        <v>2268.74141513</v>
      </c>
      <c r="O132" s="154">
        <f t="shared" si="17"/>
        <v>0</v>
      </c>
      <c r="P132" s="154">
        <f t="shared" si="18"/>
        <v>0</v>
      </c>
      <c r="Q132" s="154">
        <v>442.44804340899015</v>
      </c>
      <c r="R132" s="154">
        <f t="shared" si="19"/>
        <v>442.44804340899015</v>
      </c>
      <c r="S132" s="154">
        <f t="shared" si="20"/>
        <v>0</v>
      </c>
      <c r="T132" s="154">
        <f t="shared" si="21"/>
        <v>0</v>
      </c>
      <c r="U132" s="154">
        <f t="shared" si="22"/>
        <v>2711.18945853899</v>
      </c>
      <c r="V132" s="154">
        <f t="shared" si="23"/>
        <v>0</v>
      </c>
      <c r="W132" s="154">
        <f t="shared" si="24"/>
        <v>0</v>
      </c>
      <c r="X132" s="137">
        <f t="shared" si="25"/>
        <v>0</v>
      </c>
      <c r="Y132" s="137">
        <f t="shared" si="26"/>
        <v>0</v>
      </c>
    </row>
    <row r="133" spans="1:25">
      <c r="A133" s="153">
        <v>425</v>
      </c>
      <c r="B133" s="153" t="s">
        <v>164</v>
      </c>
      <c r="C133" s="153" t="s">
        <v>165</v>
      </c>
      <c r="D133" s="153" t="s">
        <v>195</v>
      </c>
      <c r="E133" s="153" t="s">
        <v>167</v>
      </c>
      <c r="F133" s="136" t="s">
        <v>168</v>
      </c>
      <c r="G133" s="154">
        <v>26.117991086</v>
      </c>
      <c r="H133" s="154">
        <v>0</v>
      </c>
      <c r="I133" s="154">
        <v>0</v>
      </c>
      <c r="J133" s="155">
        <f t="shared" si="14"/>
        <v>0</v>
      </c>
      <c r="K133" s="155">
        <f t="shared" si="15"/>
        <v>0</v>
      </c>
      <c r="L133" s="155">
        <f>IF(F133="Current ASP",IF(ISERROR(VLOOKUP(A133,#REF!,3,FALSE)),1,1-VLOOKUP(A133,#REF!,3,FALSE)),0)</f>
        <v>0</v>
      </c>
      <c r="M133" s="137">
        <v>600.23401189900005</v>
      </c>
      <c r="N133" s="154">
        <f t="shared" si="16"/>
        <v>600.23401189900005</v>
      </c>
      <c r="O133" s="154">
        <f t="shared" si="17"/>
        <v>0</v>
      </c>
      <c r="P133" s="154">
        <f t="shared" si="18"/>
        <v>0</v>
      </c>
      <c r="Q133" s="154">
        <v>130.41060320010286</v>
      </c>
      <c r="R133" s="154">
        <f t="shared" si="19"/>
        <v>130.41060320010286</v>
      </c>
      <c r="S133" s="154">
        <f t="shared" si="20"/>
        <v>0</v>
      </c>
      <c r="T133" s="154">
        <f t="shared" si="21"/>
        <v>0</v>
      </c>
      <c r="U133" s="154">
        <f t="shared" si="22"/>
        <v>730.64461509910291</v>
      </c>
      <c r="V133" s="154">
        <f t="shared" si="23"/>
        <v>0</v>
      </c>
      <c r="W133" s="154">
        <f t="shared" si="24"/>
        <v>0</v>
      </c>
      <c r="X133" s="137">
        <f t="shared" si="25"/>
        <v>0</v>
      </c>
      <c r="Y133" s="137">
        <f t="shared" si="26"/>
        <v>0</v>
      </c>
    </row>
    <row r="134" spans="1:25">
      <c r="A134" s="153">
        <v>426</v>
      </c>
      <c r="B134" s="153" t="s">
        <v>164</v>
      </c>
      <c r="C134" s="153" t="s">
        <v>165</v>
      </c>
      <c r="D134" s="153" t="s">
        <v>196</v>
      </c>
      <c r="E134" s="153" t="s">
        <v>167</v>
      </c>
      <c r="F134" s="136" t="s">
        <v>168</v>
      </c>
      <c r="G134" s="154">
        <v>20.565696781500002</v>
      </c>
      <c r="H134" s="154">
        <v>0</v>
      </c>
      <c r="I134" s="154">
        <v>0</v>
      </c>
      <c r="J134" s="155">
        <f t="shared" si="14"/>
        <v>0</v>
      </c>
      <c r="K134" s="155">
        <f t="shared" si="15"/>
        <v>0</v>
      </c>
      <c r="L134" s="155">
        <f>IF(F134="Current ASP",IF(ISERROR(VLOOKUP(A134,#REF!,3,FALSE)),1,1-VLOOKUP(A134,#REF!,3,FALSE)),0)</f>
        <v>0</v>
      </c>
      <c r="M134" s="137">
        <v>3235.5049440600001</v>
      </c>
      <c r="N134" s="154">
        <f t="shared" si="16"/>
        <v>3235.5049440600001</v>
      </c>
      <c r="O134" s="154">
        <f t="shared" si="17"/>
        <v>0</v>
      </c>
      <c r="P134" s="154">
        <f t="shared" si="18"/>
        <v>0</v>
      </c>
      <c r="Q134" s="154">
        <v>1685.13887329522</v>
      </c>
      <c r="R134" s="154">
        <f t="shared" si="19"/>
        <v>1685.13887329522</v>
      </c>
      <c r="S134" s="154">
        <f t="shared" si="20"/>
        <v>0</v>
      </c>
      <c r="T134" s="154">
        <f t="shared" si="21"/>
        <v>0</v>
      </c>
      <c r="U134" s="154">
        <f t="shared" si="22"/>
        <v>4920.6438173552197</v>
      </c>
      <c r="V134" s="154">
        <f t="shared" si="23"/>
        <v>0</v>
      </c>
      <c r="W134" s="154">
        <f t="shared" si="24"/>
        <v>0</v>
      </c>
      <c r="X134" s="137">
        <f t="shared" si="25"/>
        <v>0</v>
      </c>
      <c r="Y134" s="137">
        <f t="shared" si="26"/>
        <v>0</v>
      </c>
    </row>
    <row r="135" spans="1:25">
      <c r="A135" s="153">
        <v>427</v>
      </c>
      <c r="B135" s="153" t="s">
        <v>164</v>
      </c>
      <c r="C135" s="153" t="s">
        <v>165</v>
      </c>
      <c r="D135" s="153" t="s">
        <v>197</v>
      </c>
      <c r="E135" s="153" t="s">
        <v>167</v>
      </c>
      <c r="F135" s="136" t="s">
        <v>168</v>
      </c>
      <c r="G135" s="154">
        <v>26.038923972999999</v>
      </c>
      <c r="H135" s="154">
        <v>0</v>
      </c>
      <c r="I135" s="154">
        <v>0</v>
      </c>
      <c r="J135" s="155">
        <f t="shared" si="14"/>
        <v>0</v>
      </c>
      <c r="K135" s="155">
        <f t="shared" si="15"/>
        <v>0</v>
      </c>
      <c r="L135" s="155">
        <f>IF(F135="Current ASP",IF(ISERROR(VLOOKUP(A135,#REF!,3,FALSE)),1,1-VLOOKUP(A135,#REF!,3,FALSE)),0)</f>
        <v>0</v>
      </c>
      <c r="M135" s="137">
        <v>3129.4064557000002</v>
      </c>
      <c r="N135" s="154">
        <f t="shared" si="16"/>
        <v>3129.4064557000002</v>
      </c>
      <c r="O135" s="154">
        <f t="shared" si="17"/>
        <v>0</v>
      </c>
      <c r="P135" s="154">
        <f t="shared" si="18"/>
        <v>0</v>
      </c>
      <c r="Q135" s="154">
        <v>7977.437762094447</v>
      </c>
      <c r="R135" s="154">
        <f t="shared" si="19"/>
        <v>7977.437762094447</v>
      </c>
      <c r="S135" s="154">
        <f t="shared" si="20"/>
        <v>0</v>
      </c>
      <c r="T135" s="154">
        <f t="shared" si="21"/>
        <v>0</v>
      </c>
      <c r="U135" s="154">
        <f t="shared" si="22"/>
        <v>11106.844217794447</v>
      </c>
      <c r="V135" s="154">
        <f t="shared" si="23"/>
        <v>0</v>
      </c>
      <c r="W135" s="154">
        <f t="shared" si="24"/>
        <v>0</v>
      </c>
      <c r="X135" s="137">
        <f t="shared" si="25"/>
        <v>0</v>
      </c>
      <c r="Y135" s="137">
        <f t="shared" si="26"/>
        <v>0</v>
      </c>
    </row>
    <row r="136" spans="1:25">
      <c r="A136" s="153">
        <v>428</v>
      </c>
      <c r="B136" s="153" t="s">
        <v>164</v>
      </c>
      <c r="C136" s="153" t="s">
        <v>165</v>
      </c>
      <c r="D136" s="153" t="s">
        <v>198</v>
      </c>
      <c r="E136" s="153" t="s">
        <v>167</v>
      </c>
      <c r="F136" s="136" t="s">
        <v>168</v>
      </c>
      <c r="G136" s="154">
        <v>21.631850742800001</v>
      </c>
      <c r="H136" s="154">
        <v>0</v>
      </c>
      <c r="I136" s="154">
        <v>0</v>
      </c>
      <c r="J136" s="155">
        <f t="shared" si="14"/>
        <v>0</v>
      </c>
      <c r="K136" s="155">
        <f t="shared" si="15"/>
        <v>0</v>
      </c>
      <c r="L136" s="155">
        <f>IF(F136="Current ASP",IF(ISERROR(VLOOKUP(A136,#REF!,3,FALSE)),1,1-VLOOKUP(A136,#REF!,3,FALSE)),0)</f>
        <v>0</v>
      </c>
      <c r="M136" s="137">
        <v>2600.4261586100001</v>
      </c>
      <c r="N136" s="154">
        <f t="shared" si="16"/>
        <v>2600.4261586100001</v>
      </c>
      <c r="O136" s="154">
        <f t="shared" si="17"/>
        <v>0</v>
      </c>
      <c r="P136" s="154">
        <f t="shared" si="18"/>
        <v>0</v>
      </c>
      <c r="Q136" s="154">
        <v>3408.3767905871196</v>
      </c>
      <c r="R136" s="154">
        <f t="shared" si="19"/>
        <v>3408.3767905871196</v>
      </c>
      <c r="S136" s="154">
        <f t="shared" si="20"/>
        <v>0</v>
      </c>
      <c r="T136" s="154">
        <f t="shared" si="21"/>
        <v>0</v>
      </c>
      <c r="U136" s="154">
        <f t="shared" si="22"/>
        <v>6008.8029491971192</v>
      </c>
      <c r="V136" s="154">
        <f t="shared" si="23"/>
        <v>0</v>
      </c>
      <c r="W136" s="154">
        <f t="shared" si="24"/>
        <v>0</v>
      </c>
      <c r="X136" s="137">
        <f t="shared" si="25"/>
        <v>0</v>
      </c>
      <c r="Y136" s="137">
        <f t="shared" si="26"/>
        <v>0</v>
      </c>
    </row>
    <row r="137" spans="1:25">
      <c r="A137" s="153">
        <v>429</v>
      </c>
      <c r="B137" s="153" t="s">
        <v>164</v>
      </c>
      <c r="C137" s="153" t="s">
        <v>165</v>
      </c>
      <c r="D137" s="153" t="s">
        <v>198</v>
      </c>
      <c r="E137" s="153" t="s">
        <v>167</v>
      </c>
      <c r="F137" s="136" t="s">
        <v>168</v>
      </c>
      <c r="G137" s="154">
        <v>3.8069001144099999</v>
      </c>
      <c r="H137" s="154">
        <v>0</v>
      </c>
      <c r="I137" s="154">
        <v>0</v>
      </c>
      <c r="J137" s="155">
        <f t="shared" si="14"/>
        <v>0</v>
      </c>
      <c r="K137" s="155">
        <f t="shared" si="15"/>
        <v>0</v>
      </c>
      <c r="L137" s="155">
        <f>IF(F137="Current ASP",IF(ISERROR(VLOOKUP(A137,#REF!,3,FALSE)),1,1-VLOOKUP(A137,#REF!,3,FALSE)),0)</f>
        <v>0</v>
      </c>
      <c r="M137" s="137">
        <v>229.887190602</v>
      </c>
      <c r="N137" s="154">
        <f t="shared" si="16"/>
        <v>229.887190602</v>
      </c>
      <c r="O137" s="154">
        <f t="shared" si="17"/>
        <v>0</v>
      </c>
      <c r="P137" s="154">
        <f t="shared" si="18"/>
        <v>0</v>
      </c>
      <c r="Q137" s="154">
        <v>4382.9116507971448</v>
      </c>
      <c r="R137" s="154">
        <f t="shared" si="19"/>
        <v>4382.9116507971448</v>
      </c>
      <c r="S137" s="154">
        <f t="shared" si="20"/>
        <v>0</v>
      </c>
      <c r="T137" s="154">
        <f t="shared" si="21"/>
        <v>0</v>
      </c>
      <c r="U137" s="154">
        <f t="shared" si="22"/>
        <v>4612.7988413991452</v>
      </c>
      <c r="V137" s="154">
        <f t="shared" si="23"/>
        <v>0</v>
      </c>
      <c r="W137" s="154">
        <f t="shared" si="24"/>
        <v>0</v>
      </c>
      <c r="X137" s="137">
        <f t="shared" si="25"/>
        <v>0</v>
      </c>
      <c r="Y137" s="137">
        <f t="shared" si="26"/>
        <v>0</v>
      </c>
    </row>
    <row r="138" spans="1:25">
      <c r="A138" s="153">
        <v>430</v>
      </c>
      <c r="B138" s="153" t="s">
        <v>164</v>
      </c>
      <c r="C138" s="153" t="s">
        <v>165</v>
      </c>
      <c r="D138" s="153" t="s">
        <v>199</v>
      </c>
      <c r="E138" s="153" t="s">
        <v>167</v>
      </c>
      <c r="F138" s="136" t="s">
        <v>168</v>
      </c>
      <c r="G138" s="154">
        <v>6.9588250250300003</v>
      </c>
      <c r="H138" s="154">
        <v>0</v>
      </c>
      <c r="I138" s="154">
        <v>0</v>
      </c>
      <c r="J138" s="155">
        <f t="shared" ref="J138:J201" si="27">IF(H138&gt;0,H138/G138,0)</f>
        <v>0</v>
      </c>
      <c r="K138" s="155">
        <f t="shared" ref="K138:K201" si="28">IF(E138="Greenfield",1-J138,0)</f>
        <v>0</v>
      </c>
      <c r="L138" s="155">
        <f>IF(F138="Current ASP",IF(ISERROR(VLOOKUP(A138,#REF!,3,FALSE)),1,1-VLOOKUP(A138,#REF!,3,FALSE)),0)</f>
        <v>0</v>
      </c>
      <c r="M138" s="137">
        <v>1292.96701315</v>
      </c>
      <c r="N138" s="154">
        <f t="shared" ref="N138:N201" si="29">IF($E138="Established",$M138,0)</f>
        <v>1292.96701315</v>
      </c>
      <c r="O138" s="154">
        <f t="shared" ref="O138:O201" si="30">IF($E138="Greenfield",$M138*J138,0)</f>
        <v>0</v>
      </c>
      <c r="P138" s="154">
        <f t="shared" ref="P138:P201" si="31">IF($E138="Greenfield",$M138*K138,0)</f>
        <v>0</v>
      </c>
      <c r="Q138" s="154">
        <v>1288.835042673207</v>
      </c>
      <c r="R138" s="154">
        <f t="shared" ref="R138:R201" si="32">IF($E138="Established",$Q138,0)</f>
        <v>1288.835042673207</v>
      </c>
      <c r="S138" s="154">
        <f t="shared" ref="S138:S201" si="33">IF($E138="Greenfield",$Q138*J138,0)</f>
        <v>0</v>
      </c>
      <c r="T138" s="154">
        <f t="shared" ref="T138:T201" si="34">IF($E138="Greenfield",$Q138*K138,0)</f>
        <v>0</v>
      </c>
      <c r="U138" s="154">
        <f t="shared" ref="U138:U201" si="35">N138+R138</f>
        <v>2581.802055823207</v>
      </c>
      <c r="V138" s="154">
        <f t="shared" ref="V138:V201" si="36">O138+S138</f>
        <v>0</v>
      </c>
      <c r="W138" s="154">
        <f t="shared" ref="W138:W201" si="37">P138+T138</f>
        <v>0</v>
      </c>
      <c r="X138" s="137">
        <f t="shared" ref="X138:X201" si="38">L138*M138*K138</f>
        <v>0</v>
      </c>
      <c r="Y138" s="137">
        <f t="shared" ref="Y138:Y201" si="39">Q138*L138*K138</f>
        <v>0</v>
      </c>
    </row>
    <row r="139" spans="1:25">
      <c r="A139" s="153">
        <v>431</v>
      </c>
      <c r="B139" s="153" t="s">
        <v>164</v>
      </c>
      <c r="C139" s="153" t="s">
        <v>165</v>
      </c>
      <c r="D139" s="153" t="s">
        <v>198</v>
      </c>
      <c r="E139" s="153" t="s">
        <v>167</v>
      </c>
      <c r="F139" s="136" t="s">
        <v>168</v>
      </c>
      <c r="G139" s="154">
        <v>3.38610223376</v>
      </c>
      <c r="H139" s="154">
        <v>0</v>
      </c>
      <c r="I139" s="154">
        <v>0</v>
      </c>
      <c r="J139" s="155">
        <f t="shared" si="27"/>
        <v>0</v>
      </c>
      <c r="K139" s="155">
        <f t="shared" si="28"/>
        <v>0</v>
      </c>
      <c r="L139" s="155">
        <f>IF(F139="Current ASP",IF(ISERROR(VLOOKUP(A139,#REF!,3,FALSE)),1,1-VLOOKUP(A139,#REF!,3,FALSE)),0)</f>
        <v>0</v>
      </c>
      <c r="M139" s="137">
        <v>101.647897946</v>
      </c>
      <c r="N139" s="154">
        <f t="shared" si="29"/>
        <v>101.647897946</v>
      </c>
      <c r="O139" s="154">
        <f t="shared" si="30"/>
        <v>0</v>
      </c>
      <c r="P139" s="154">
        <f t="shared" si="31"/>
        <v>0</v>
      </c>
      <c r="Q139" s="154">
        <v>778.35883037351289</v>
      </c>
      <c r="R139" s="154">
        <f t="shared" si="32"/>
        <v>778.35883037351289</v>
      </c>
      <c r="S139" s="154">
        <f t="shared" si="33"/>
        <v>0</v>
      </c>
      <c r="T139" s="154">
        <f t="shared" si="34"/>
        <v>0</v>
      </c>
      <c r="U139" s="154">
        <f t="shared" si="35"/>
        <v>880.00672831951283</v>
      </c>
      <c r="V139" s="154">
        <f t="shared" si="36"/>
        <v>0</v>
      </c>
      <c r="W139" s="154">
        <f t="shared" si="37"/>
        <v>0</v>
      </c>
      <c r="X139" s="137">
        <f t="shared" si="38"/>
        <v>0</v>
      </c>
      <c r="Y139" s="137">
        <f t="shared" si="39"/>
        <v>0</v>
      </c>
    </row>
    <row r="140" spans="1:25">
      <c r="A140" s="153">
        <v>432</v>
      </c>
      <c r="B140" s="153" t="s">
        <v>164</v>
      </c>
      <c r="C140" s="153" t="s">
        <v>165</v>
      </c>
      <c r="D140" s="153" t="s">
        <v>199</v>
      </c>
      <c r="E140" s="153" t="s">
        <v>167</v>
      </c>
      <c r="F140" s="136" t="s">
        <v>168</v>
      </c>
      <c r="G140" s="154">
        <v>22.507440303999999</v>
      </c>
      <c r="H140" s="154">
        <v>0</v>
      </c>
      <c r="I140" s="154">
        <v>0</v>
      </c>
      <c r="J140" s="155">
        <f t="shared" si="27"/>
        <v>0</v>
      </c>
      <c r="K140" s="155">
        <f t="shared" si="28"/>
        <v>0</v>
      </c>
      <c r="L140" s="155">
        <f>IF(F140="Current ASP",IF(ISERROR(VLOOKUP(A140,#REF!,3,FALSE)),1,1-VLOOKUP(A140,#REF!,3,FALSE)),0)</f>
        <v>0</v>
      </c>
      <c r="M140" s="137">
        <v>770.04685132600002</v>
      </c>
      <c r="N140" s="154">
        <f t="shared" si="29"/>
        <v>770.04685132600002</v>
      </c>
      <c r="O140" s="154">
        <f t="shared" si="30"/>
        <v>0</v>
      </c>
      <c r="P140" s="154">
        <f t="shared" si="31"/>
        <v>0</v>
      </c>
      <c r="Q140" s="154">
        <v>310.23829954720696</v>
      </c>
      <c r="R140" s="154">
        <f t="shared" si="32"/>
        <v>310.23829954720696</v>
      </c>
      <c r="S140" s="154">
        <f t="shared" si="33"/>
        <v>0</v>
      </c>
      <c r="T140" s="154">
        <f t="shared" si="34"/>
        <v>0</v>
      </c>
      <c r="U140" s="154">
        <f t="shared" si="35"/>
        <v>1080.2851508732069</v>
      </c>
      <c r="V140" s="154">
        <f t="shared" si="36"/>
        <v>0</v>
      </c>
      <c r="W140" s="154">
        <f t="shared" si="37"/>
        <v>0</v>
      </c>
      <c r="X140" s="137">
        <f t="shared" si="38"/>
        <v>0</v>
      </c>
      <c r="Y140" s="137">
        <f t="shared" si="39"/>
        <v>0</v>
      </c>
    </row>
    <row r="141" spans="1:25">
      <c r="A141" s="153">
        <v>433</v>
      </c>
      <c r="B141" s="153" t="s">
        <v>164</v>
      </c>
      <c r="C141" s="153" t="s">
        <v>165</v>
      </c>
      <c r="D141" s="153" t="s">
        <v>200</v>
      </c>
      <c r="E141" s="153" t="s">
        <v>167</v>
      </c>
      <c r="F141" s="136" t="s">
        <v>168</v>
      </c>
      <c r="G141" s="154">
        <v>0.456127490508</v>
      </c>
      <c r="H141" s="154">
        <v>0</v>
      </c>
      <c r="I141" s="154">
        <v>0</v>
      </c>
      <c r="J141" s="155">
        <f t="shared" si="27"/>
        <v>0</v>
      </c>
      <c r="K141" s="155">
        <f t="shared" si="28"/>
        <v>0</v>
      </c>
      <c r="L141" s="155">
        <f>IF(F141="Current ASP",IF(ISERROR(VLOOKUP(A141,#REF!,3,FALSE)),1,1-VLOOKUP(A141,#REF!,3,FALSE)),0)</f>
        <v>0</v>
      </c>
      <c r="M141" s="137">
        <v>489.27473289800002</v>
      </c>
      <c r="N141" s="154">
        <f t="shared" si="29"/>
        <v>489.27473289800002</v>
      </c>
      <c r="O141" s="154">
        <f t="shared" si="30"/>
        <v>0</v>
      </c>
      <c r="P141" s="154">
        <f t="shared" si="31"/>
        <v>0</v>
      </c>
      <c r="Q141" s="154">
        <v>46.98755826528793</v>
      </c>
      <c r="R141" s="154">
        <f t="shared" si="32"/>
        <v>46.98755826528793</v>
      </c>
      <c r="S141" s="154">
        <f t="shared" si="33"/>
        <v>0</v>
      </c>
      <c r="T141" s="154">
        <f t="shared" si="34"/>
        <v>0</v>
      </c>
      <c r="U141" s="154">
        <f t="shared" si="35"/>
        <v>536.26229116328795</v>
      </c>
      <c r="V141" s="154">
        <f t="shared" si="36"/>
        <v>0</v>
      </c>
      <c r="W141" s="154">
        <f t="shared" si="37"/>
        <v>0</v>
      </c>
      <c r="X141" s="137">
        <f t="shared" si="38"/>
        <v>0</v>
      </c>
      <c r="Y141" s="137">
        <f t="shared" si="39"/>
        <v>0</v>
      </c>
    </row>
    <row r="142" spans="1:25">
      <c r="A142" s="153">
        <v>434</v>
      </c>
      <c r="B142" s="153" t="s">
        <v>164</v>
      </c>
      <c r="C142" s="153" t="s">
        <v>165</v>
      </c>
      <c r="D142" s="153" t="s">
        <v>201</v>
      </c>
      <c r="E142" s="153" t="s">
        <v>167</v>
      </c>
      <c r="F142" s="136" t="s">
        <v>168</v>
      </c>
      <c r="G142" s="154">
        <v>2.43655571054</v>
      </c>
      <c r="H142" s="154">
        <v>0</v>
      </c>
      <c r="I142" s="154">
        <v>0</v>
      </c>
      <c r="J142" s="155">
        <f t="shared" si="27"/>
        <v>0</v>
      </c>
      <c r="K142" s="155">
        <f t="shared" si="28"/>
        <v>0</v>
      </c>
      <c r="L142" s="155">
        <f>IF(F142="Current ASP",IF(ISERROR(VLOOKUP(A142,#REF!,3,FALSE)),1,1-VLOOKUP(A142,#REF!,3,FALSE)),0)</f>
        <v>0</v>
      </c>
      <c r="M142" s="137">
        <v>376.50584396199997</v>
      </c>
      <c r="N142" s="154">
        <f t="shared" si="29"/>
        <v>376.50584396199997</v>
      </c>
      <c r="O142" s="154">
        <f t="shared" si="30"/>
        <v>0</v>
      </c>
      <c r="P142" s="154">
        <f t="shared" si="31"/>
        <v>0</v>
      </c>
      <c r="Q142" s="154">
        <v>117.03613261533786</v>
      </c>
      <c r="R142" s="154">
        <f t="shared" si="32"/>
        <v>117.03613261533786</v>
      </c>
      <c r="S142" s="154">
        <f t="shared" si="33"/>
        <v>0</v>
      </c>
      <c r="T142" s="154">
        <f t="shared" si="34"/>
        <v>0</v>
      </c>
      <c r="U142" s="154">
        <f t="shared" si="35"/>
        <v>493.54197657733783</v>
      </c>
      <c r="V142" s="154">
        <f t="shared" si="36"/>
        <v>0</v>
      </c>
      <c r="W142" s="154">
        <f t="shared" si="37"/>
        <v>0</v>
      </c>
      <c r="X142" s="137">
        <f t="shared" si="38"/>
        <v>0</v>
      </c>
      <c r="Y142" s="137">
        <f t="shared" si="39"/>
        <v>0</v>
      </c>
    </row>
    <row r="143" spans="1:25">
      <c r="A143" s="153">
        <v>435</v>
      </c>
      <c r="B143" s="153" t="s">
        <v>164</v>
      </c>
      <c r="C143" s="153" t="s">
        <v>165</v>
      </c>
      <c r="D143" s="153" t="s">
        <v>201</v>
      </c>
      <c r="E143" s="153" t="s">
        <v>167</v>
      </c>
      <c r="F143" s="136" t="s">
        <v>168</v>
      </c>
      <c r="G143" s="154">
        <v>3.8833154380999999</v>
      </c>
      <c r="H143" s="154">
        <v>0</v>
      </c>
      <c r="I143" s="154">
        <v>0</v>
      </c>
      <c r="J143" s="155">
        <f t="shared" si="27"/>
        <v>0</v>
      </c>
      <c r="K143" s="155">
        <f t="shared" si="28"/>
        <v>0</v>
      </c>
      <c r="L143" s="155">
        <f>IF(F143="Current ASP",IF(ISERROR(VLOOKUP(A143,#REF!,3,FALSE)),1,1-VLOOKUP(A143,#REF!,3,FALSE)),0)</f>
        <v>0</v>
      </c>
      <c r="M143" s="137">
        <v>311.93739560900002</v>
      </c>
      <c r="N143" s="154">
        <f t="shared" si="29"/>
        <v>311.93739560900002</v>
      </c>
      <c r="O143" s="154">
        <f t="shared" si="30"/>
        <v>0</v>
      </c>
      <c r="P143" s="154">
        <f t="shared" si="31"/>
        <v>0</v>
      </c>
      <c r="Q143" s="154">
        <v>27.187438745446968</v>
      </c>
      <c r="R143" s="154">
        <f t="shared" si="32"/>
        <v>27.187438745446968</v>
      </c>
      <c r="S143" s="154">
        <f t="shared" si="33"/>
        <v>0</v>
      </c>
      <c r="T143" s="154">
        <f t="shared" si="34"/>
        <v>0</v>
      </c>
      <c r="U143" s="154">
        <f t="shared" si="35"/>
        <v>339.12483435444699</v>
      </c>
      <c r="V143" s="154">
        <f t="shared" si="36"/>
        <v>0</v>
      </c>
      <c r="W143" s="154">
        <f t="shared" si="37"/>
        <v>0</v>
      </c>
      <c r="X143" s="137">
        <f t="shared" si="38"/>
        <v>0</v>
      </c>
      <c r="Y143" s="137">
        <f t="shared" si="39"/>
        <v>0</v>
      </c>
    </row>
    <row r="144" spans="1:25">
      <c r="A144" s="153">
        <v>436</v>
      </c>
      <c r="B144" s="153" t="s">
        <v>164</v>
      </c>
      <c r="C144" s="153" t="s">
        <v>165</v>
      </c>
      <c r="D144" s="153" t="s">
        <v>202</v>
      </c>
      <c r="E144" s="153" t="s">
        <v>167</v>
      </c>
      <c r="F144" s="136" t="s">
        <v>168</v>
      </c>
      <c r="G144" s="154">
        <v>12.671276965000001</v>
      </c>
      <c r="H144" s="154">
        <v>0</v>
      </c>
      <c r="I144" s="154">
        <v>0</v>
      </c>
      <c r="J144" s="155">
        <f t="shared" si="27"/>
        <v>0</v>
      </c>
      <c r="K144" s="155">
        <f t="shared" si="28"/>
        <v>0</v>
      </c>
      <c r="L144" s="155">
        <f>IF(F144="Current ASP",IF(ISERROR(VLOOKUP(A144,#REF!,3,FALSE)),1,1-VLOOKUP(A144,#REF!,3,FALSE)),0)</f>
        <v>0</v>
      </c>
      <c r="M144" s="137">
        <v>723.19420965300003</v>
      </c>
      <c r="N144" s="154">
        <f t="shared" si="29"/>
        <v>723.19420965300003</v>
      </c>
      <c r="O144" s="154">
        <f t="shared" si="30"/>
        <v>0</v>
      </c>
      <c r="P144" s="154">
        <f t="shared" si="31"/>
        <v>0</v>
      </c>
      <c r="Q144" s="154">
        <v>92.932467909263082</v>
      </c>
      <c r="R144" s="154">
        <f t="shared" si="32"/>
        <v>92.932467909263082</v>
      </c>
      <c r="S144" s="154">
        <f t="shared" si="33"/>
        <v>0</v>
      </c>
      <c r="T144" s="154">
        <f t="shared" si="34"/>
        <v>0</v>
      </c>
      <c r="U144" s="154">
        <f t="shared" si="35"/>
        <v>816.12667756226313</v>
      </c>
      <c r="V144" s="154">
        <f t="shared" si="36"/>
        <v>0</v>
      </c>
      <c r="W144" s="154">
        <f t="shared" si="37"/>
        <v>0</v>
      </c>
      <c r="X144" s="137">
        <f t="shared" si="38"/>
        <v>0</v>
      </c>
      <c r="Y144" s="137">
        <f t="shared" si="39"/>
        <v>0</v>
      </c>
    </row>
    <row r="145" spans="1:25">
      <c r="A145" s="153">
        <v>437</v>
      </c>
      <c r="B145" s="153" t="s">
        <v>164</v>
      </c>
      <c r="C145" s="153" t="s">
        <v>165</v>
      </c>
      <c r="D145" s="153" t="s">
        <v>194</v>
      </c>
      <c r="E145" s="153" t="s">
        <v>167</v>
      </c>
      <c r="F145" s="136" t="s">
        <v>168</v>
      </c>
      <c r="G145" s="154">
        <v>0</v>
      </c>
      <c r="H145" s="154">
        <v>0</v>
      </c>
      <c r="I145" s="154">
        <v>0</v>
      </c>
      <c r="J145" s="155">
        <f t="shared" si="27"/>
        <v>0</v>
      </c>
      <c r="K145" s="155">
        <f t="shared" si="28"/>
        <v>0</v>
      </c>
      <c r="L145" s="155">
        <f>IF(F145="Current ASP",IF(ISERROR(VLOOKUP(A145,#REF!,3,FALSE)),1,1-VLOOKUP(A145,#REF!,3,FALSE)),0)</f>
        <v>0</v>
      </c>
      <c r="M145" s="137">
        <v>685.78852605500003</v>
      </c>
      <c r="N145" s="154">
        <f t="shared" si="29"/>
        <v>685.78852605500003</v>
      </c>
      <c r="O145" s="154">
        <f t="shared" si="30"/>
        <v>0</v>
      </c>
      <c r="P145" s="154">
        <f t="shared" si="31"/>
        <v>0</v>
      </c>
      <c r="Q145" s="154">
        <v>288.66852717134987</v>
      </c>
      <c r="R145" s="154">
        <f t="shared" si="32"/>
        <v>288.66852717134987</v>
      </c>
      <c r="S145" s="154">
        <f t="shared" si="33"/>
        <v>0</v>
      </c>
      <c r="T145" s="154">
        <f t="shared" si="34"/>
        <v>0</v>
      </c>
      <c r="U145" s="154">
        <f t="shared" si="35"/>
        <v>974.4570532263499</v>
      </c>
      <c r="V145" s="154">
        <f t="shared" si="36"/>
        <v>0</v>
      </c>
      <c r="W145" s="154">
        <f t="shared" si="37"/>
        <v>0</v>
      </c>
      <c r="X145" s="137">
        <f t="shared" si="38"/>
        <v>0</v>
      </c>
      <c r="Y145" s="137">
        <f t="shared" si="39"/>
        <v>0</v>
      </c>
    </row>
    <row r="146" spans="1:25">
      <c r="A146" s="153">
        <v>438</v>
      </c>
      <c r="B146" s="153" t="s">
        <v>164</v>
      </c>
      <c r="C146" s="153" t="s">
        <v>165</v>
      </c>
      <c r="D146" s="153" t="s">
        <v>202</v>
      </c>
      <c r="E146" s="153" t="s">
        <v>167</v>
      </c>
      <c r="F146" s="136" t="s">
        <v>168</v>
      </c>
      <c r="G146" s="154">
        <v>8.1315774982499995</v>
      </c>
      <c r="H146" s="154">
        <v>0</v>
      </c>
      <c r="I146" s="154">
        <v>0</v>
      </c>
      <c r="J146" s="155">
        <f t="shared" si="27"/>
        <v>0</v>
      </c>
      <c r="K146" s="155">
        <f t="shared" si="28"/>
        <v>0</v>
      </c>
      <c r="L146" s="155">
        <f>IF(F146="Current ASP",IF(ISERROR(VLOOKUP(A146,#REF!,3,FALSE)),1,1-VLOOKUP(A146,#REF!,3,FALSE)),0)</f>
        <v>0</v>
      </c>
      <c r="M146" s="137">
        <v>264.71263571600002</v>
      </c>
      <c r="N146" s="154">
        <f t="shared" si="29"/>
        <v>264.71263571600002</v>
      </c>
      <c r="O146" s="154">
        <f t="shared" si="30"/>
        <v>0</v>
      </c>
      <c r="P146" s="154">
        <f t="shared" si="31"/>
        <v>0</v>
      </c>
      <c r="Q146" s="154">
        <v>32.097067636737385</v>
      </c>
      <c r="R146" s="154">
        <f t="shared" si="32"/>
        <v>32.097067636737385</v>
      </c>
      <c r="S146" s="154">
        <f t="shared" si="33"/>
        <v>0</v>
      </c>
      <c r="T146" s="154">
        <f t="shared" si="34"/>
        <v>0</v>
      </c>
      <c r="U146" s="154">
        <f t="shared" si="35"/>
        <v>296.80970335273742</v>
      </c>
      <c r="V146" s="154">
        <f t="shared" si="36"/>
        <v>0</v>
      </c>
      <c r="W146" s="154">
        <f t="shared" si="37"/>
        <v>0</v>
      </c>
      <c r="X146" s="137">
        <f t="shared" si="38"/>
        <v>0</v>
      </c>
      <c r="Y146" s="137">
        <f t="shared" si="39"/>
        <v>0</v>
      </c>
    </row>
    <row r="147" spans="1:25">
      <c r="A147" s="153">
        <v>439</v>
      </c>
      <c r="B147" s="153" t="s">
        <v>164</v>
      </c>
      <c r="C147" s="153" t="s">
        <v>165</v>
      </c>
      <c r="D147" s="153" t="s">
        <v>203</v>
      </c>
      <c r="E147" s="153" t="s">
        <v>167</v>
      </c>
      <c r="F147" s="136" t="s">
        <v>168</v>
      </c>
      <c r="G147" s="154">
        <v>14.730128971899999</v>
      </c>
      <c r="H147" s="154">
        <v>0</v>
      </c>
      <c r="I147" s="154">
        <v>0</v>
      </c>
      <c r="J147" s="155">
        <f t="shared" si="27"/>
        <v>0</v>
      </c>
      <c r="K147" s="155">
        <f t="shared" si="28"/>
        <v>0</v>
      </c>
      <c r="L147" s="155">
        <f>IF(F147="Current ASP",IF(ISERROR(VLOOKUP(A147,#REF!,3,FALSE)),1,1-VLOOKUP(A147,#REF!,3,FALSE)),0)</f>
        <v>0</v>
      </c>
      <c r="M147" s="137">
        <v>1139.7973934500001</v>
      </c>
      <c r="N147" s="154">
        <f t="shared" si="29"/>
        <v>1139.7973934500001</v>
      </c>
      <c r="O147" s="154">
        <f t="shared" si="30"/>
        <v>0</v>
      </c>
      <c r="P147" s="154">
        <f t="shared" si="31"/>
        <v>0</v>
      </c>
      <c r="Q147" s="154">
        <v>127.58246011059816</v>
      </c>
      <c r="R147" s="154">
        <f t="shared" si="32"/>
        <v>127.58246011059816</v>
      </c>
      <c r="S147" s="154">
        <f t="shared" si="33"/>
        <v>0</v>
      </c>
      <c r="T147" s="154">
        <f t="shared" si="34"/>
        <v>0</v>
      </c>
      <c r="U147" s="154">
        <f t="shared" si="35"/>
        <v>1267.3798535605983</v>
      </c>
      <c r="V147" s="154">
        <f t="shared" si="36"/>
        <v>0</v>
      </c>
      <c r="W147" s="154">
        <f t="shared" si="37"/>
        <v>0</v>
      </c>
      <c r="X147" s="137">
        <f t="shared" si="38"/>
        <v>0</v>
      </c>
      <c r="Y147" s="137">
        <f t="shared" si="39"/>
        <v>0</v>
      </c>
    </row>
    <row r="148" spans="1:25">
      <c r="A148" s="153">
        <v>440</v>
      </c>
      <c r="B148" s="153" t="s">
        <v>164</v>
      </c>
      <c r="C148" s="153" t="s">
        <v>165</v>
      </c>
      <c r="D148" s="153" t="s">
        <v>203</v>
      </c>
      <c r="E148" s="153" t="s">
        <v>167</v>
      </c>
      <c r="F148" s="136" t="s">
        <v>168</v>
      </c>
      <c r="G148" s="154">
        <v>40.914346504999997</v>
      </c>
      <c r="H148" s="154">
        <v>0</v>
      </c>
      <c r="I148" s="154">
        <v>0</v>
      </c>
      <c r="J148" s="155">
        <f t="shared" si="27"/>
        <v>0</v>
      </c>
      <c r="K148" s="155">
        <f t="shared" si="28"/>
        <v>0</v>
      </c>
      <c r="L148" s="155">
        <f>IF(F148="Current ASP",IF(ISERROR(VLOOKUP(A148,#REF!,3,FALSE)),1,1-VLOOKUP(A148,#REF!,3,FALSE)),0)</f>
        <v>0</v>
      </c>
      <c r="M148" s="137">
        <v>893.065816477</v>
      </c>
      <c r="N148" s="154">
        <f t="shared" si="29"/>
        <v>893.065816477</v>
      </c>
      <c r="O148" s="154">
        <f t="shared" si="30"/>
        <v>0</v>
      </c>
      <c r="P148" s="154">
        <f t="shared" si="31"/>
        <v>0</v>
      </c>
      <c r="Q148" s="154">
        <v>524.96362102621981</v>
      </c>
      <c r="R148" s="154">
        <f t="shared" si="32"/>
        <v>524.96362102621981</v>
      </c>
      <c r="S148" s="154">
        <f t="shared" si="33"/>
        <v>0</v>
      </c>
      <c r="T148" s="154">
        <f t="shared" si="34"/>
        <v>0</v>
      </c>
      <c r="U148" s="154">
        <f t="shared" si="35"/>
        <v>1418.0294375032199</v>
      </c>
      <c r="V148" s="154">
        <f t="shared" si="36"/>
        <v>0</v>
      </c>
      <c r="W148" s="154">
        <f t="shared" si="37"/>
        <v>0</v>
      </c>
      <c r="X148" s="137">
        <f t="shared" si="38"/>
        <v>0</v>
      </c>
      <c r="Y148" s="137">
        <f t="shared" si="39"/>
        <v>0</v>
      </c>
    </row>
    <row r="149" spans="1:25">
      <c r="A149" s="153">
        <v>441</v>
      </c>
      <c r="B149" s="153" t="s">
        <v>164</v>
      </c>
      <c r="C149" s="153" t="s">
        <v>165</v>
      </c>
      <c r="D149" s="153" t="s">
        <v>192</v>
      </c>
      <c r="E149" s="153" t="s">
        <v>167</v>
      </c>
      <c r="F149" s="136" t="s">
        <v>168</v>
      </c>
      <c r="G149" s="154">
        <v>74.226780576899998</v>
      </c>
      <c r="H149" s="154">
        <v>0</v>
      </c>
      <c r="I149" s="154">
        <v>0</v>
      </c>
      <c r="J149" s="155">
        <f t="shared" si="27"/>
        <v>0</v>
      </c>
      <c r="K149" s="155">
        <f t="shared" si="28"/>
        <v>0</v>
      </c>
      <c r="L149" s="155">
        <f>IF(F149="Current ASP",IF(ISERROR(VLOOKUP(A149,#REF!,3,FALSE)),1,1-VLOOKUP(A149,#REF!,3,FALSE)),0)</f>
        <v>0</v>
      </c>
      <c r="M149" s="137">
        <v>4876.1906250900001</v>
      </c>
      <c r="N149" s="154">
        <f t="shared" si="29"/>
        <v>4876.1906250900001</v>
      </c>
      <c r="O149" s="154">
        <f t="shared" si="30"/>
        <v>0</v>
      </c>
      <c r="P149" s="154">
        <f t="shared" si="31"/>
        <v>0</v>
      </c>
      <c r="Q149" s="154">
        <v>919.70101966064215</v>
      </c>
      <c r="R149" s="154">
        <f t="shared" si="32"/>
        <v>919.70101966064215</v>
      </c>
      <c r="S149" s="154">
        <f t="shared" si="33"/>
        <v>0</v>
      </c>
      <c r="T149" s="154">
        <f t="shared" si="34"/>
        <v>0</v>
      </c>
      <c r="U149" s="154">
        <f t="shared" si="35"/>
        <v>5795.8916447506426</v>
      </c>
      <c r="V149" s="154">
        <f t="shared" si="36"/>
        <v>0</v>
      </c>
      <c r="W149" s="154">
        <f t="shared" si="37"/>
        <v>0</v>
      </c>
      <c r="X149" s="137">
        <f t="shared" si="38"/>
        <v>0</v>
      </c>
      <c r="Y149" s="137">
        <f t="shared" si="39"/>
        <v>0</v>
      </c>
    </row>
    <row r="150" spans="1:25">
      <c r="A150" s="153">
        <v>442</v>
      </c>
      <c r="B150" s="153" t="s">
        <v>164</v>
      </c>
      <c r="C150" s="153" t="s">
        <v>165</v>
      </c>
      <c r="D150" s="153" t="s">
        <v>204</v>
      </c>
      <c r="E150" s="153" t="s">
        <v>167</v>
      </c>
      <c r="F150" s="136" t="s">
        <v>168</v>
      </c>
      <c r="G150" s="154">
        <v>34.408580374899998</v>
      </c>
      <c r="H150" s="154">
        <v>0</v>
      </c>
      <c r="I150" s="154">
        <v>0</v>
      </c>
      <c r="J150" s="155">
        <f t="shared" si="27"/>
        <v>0</v>
      </c>
      <c r="K150" s="155">
        <f t="shared" si="28"/>
        <v>0</v>
      </c>
      <c r="L150" s="155">
        <f>IF(F150="Current ASP",IF(ISERROR(VLOOKUP(A150,#REF!,3,FALSE)),1,1-VLOOKUP(A150,#REF!,3,FALSE)),0)</f>
        <v>0</v>
      </c>
      <c r="M150" s="137">
        <v>712.97322689600003</v>
      </c>
      <c r="N150" s="154">
        <f t="shared" si="29"/>
        <v>712.97322689600003</v>
      </c>
      <c r="O150" s="154">
        <f t="shared" si="30"/>
        <v>0</v>
      </c>
      <c r="P150" s="154">
        <f t="shared" si="31"/>
        <v>0</v>
      </c>
      <c r="Q150" s="154">
        <v>84.232694745911573</v>
      </c>
      <c r="R150" s="154">
        <f t="shared" si="32"/>
        <v>84.232694745911573</v>
      </c>
      <c r="S150" s="154">
        <f t="shared" si="33"/>
        <v>0</v>
      </c>
      <c r="T150" s="154">
        <f t="shared" si="34"/>
        <v>0</v>
      </c>
      <c r="U150" s="154">
        <f t="shared" si="35"/>
        <v>797.20592164191157</v>
      </c>
      <c r="V150" s="154">
        <f t="shared" si="36"/>
        <v>0</v>
      </c>
      <c r="W150" s="154">
        <f t="shared" si="37"/>
        <v>0</v>
      </c>
      <c r="X150" s="137">
        <f t="shared" si="38"/>
        <v>0</v>
      </c>
      <c r="Y150" s="137">
        <f t="shared" si="39"/>
        <v>0</v>
      </c>
    </row>
    <row r="151" spans="1:25">
      <c r="A151" s="153">
        <v>443</v>
      </c>
      <c r="B151" s="153" t="s">
        <v>164</v>
      </c>
      <c r="C151" s="153" t="s">
        <v>165</v>
      </c>
      <c r="D151" s="153" t="s">
        <v>204</v>
      </c>
      <c r="E151" s="153" t="s">
        <v>167</v>
      </c>
      <c r="F151" s="136" t="s">
        <v>168</v>
      </c>
      <c r="G151" s="154">
        <v>24.8805669698</v>
      </c>
      <c r="H151" s="154">
        <v>0</v>
      </c>
      <c r="I151" s="154">
        <v>0</v>
      </c>
      <c r="J151" s="155">
        <f t="shared" si="27"/>
        <v>0</v>
      </c>
      <c r="K151" s="155">
        <f t="shared" si="28"/>
        <v>0</v>
      </c>
      <c r="L151" s="155">
        <f>IF(F151="Current ASP",IF(ISERROR(VLOOKUP(A151,#REF!,3,FALSE)),1,1-VLOOKUP(A151,#REF!,3,FALSE)),0)</f>
        <v>0</v>
      </c>
      <c r="M151" s="137">
        <v>0</v>
      </c>
      <c r="N151" s="154">
        <f t="shared" si="29"/>
        <v>0</v>
      </c>
      <c r="O151" s="154">
        <f t="shared" si="30"/>
        <v>0</v>
      </c>
      <c r="P151" s="154">
        <f t="shared" si="31"/>
        <v>0</v>
      </c>
      <c r="Q151" s="154">
        <v>6002.2326725752118</v>
      </c>
      <c r="R151" s="154">
        <f t="shared" si="32"/>
        <v>6002.2326725752118</v>
      </c>
      <c r="S151" s="154">
        <f t="shared" si="33"/>
        <v>0</v>
      </c>
      <c r="T151" s="154">
        <f t="shared" si="34"/>
        <v>0</v>
      </c>
      <c r="U151" s="154">
        <f t="shared" si="35"/>
        <v>6002.2326725752118</v>
      </c>
      <c r="V151" s="154">
        <f t="shared" si="36"/>
        <v>0</v>
      </c>
      <c r="W151" s="154">
        <f t="shared" si="37"/>
        <v>0</v>
      </c>
      <c r="X151" s="137">
        <f t="shared" si="38"/>
        <v>0</v>
      </c>
      <c r="Y151" s="137">
        <f t="shared" si="39"/>
        <v>0</v>
      </c>
    </row>
    <row r="152" spans="1:25">
      <c r="A152" s="153">
        <v>444</v>
      </c>
      <c r="B152" s="153" t="s">
        <v>164</v>
      </c>
      <c r="C152" s="153" t="s">
        <v>165</v>
      </c>
      <c r="D152" s="153" t="s">
        <v>185</v>
      </c>
      <c r="E152" s="153" t="s">
        <v>167</v>
      </c>
      <c r="F152" s="136" t="s">
        <v>168</v>
      </c>
      <c r="G152" s="154">
        <v>25.4558294795</v>
      </c>
      <c r="H152" s="154">
        <v>0</v>
      </c>
      <c r="I152" s="154">
        <v>0</v>
      </c>
      <c r="J152" s="155">
        <f t="shared" si="27"/>
        <v>0</v>
      </c>
      <c r="K152" s="155">
        <f t="shared" si="28"/>
        <v>0</v>
      </c>
      <c r="L152" s="155">
        <f>IF(F152="Current ASP",IF(ISERROR(VLOOKUP(A152,#REF!,3,FALSE)),1,1-VLOOKUP(A152,#REF!,3,FALSE)),0)</f>
        <v>0</v>
      </c>
      <c r="M152" s="137">
        <v>2352.3438139499999</v>
      </c>
      <c r="N152" s="154">
        <f t="shared" si="29"/>
        <v>2352.3438139499999</v>
      </c>
      <c r="O152" s="154">
        <f t="shared" si="30"/>
        <v>0</v>
      </c>
      <c r="P152" s="154">
        <f t="shared" si="31"/>
        <v>0</v>
      </c>
      <c r="Q152" s="154">
        <v>1235.4456561986206</v>
      </c>
      <c r="R152" s="154">
        <f t="shared" si="32"/>
        <v>1235.4456561986206</v>
      </c>
      <c r="S152" s="154">
        <f t="shared" si="33"/>
        <v>0</v>
      </c>
      <c r="T152" s="154">
        <f t="shared" si="34"/>
        <v>0</v>
      </c>
      <c r="U152" s="154">
        <f t="shared" si="35"/>
        <v>3587.7894701486202</v>
      </c>
      <c r="V152" s="154">
        <f t="shared" si="36"/>
        <v>0</v>
      </c>
      <c r="W152" s="154">
        <f t="shared" si="37"/>
        <v>0</v>
      </c>
      <c r="X152" s="137">
        <f t="shared" si="38"/>
        <v>0</v>
      </c>
      <c r="Y152" s="137">
        <f t="shared" si="39"/>
        <v>0</v>
      </c>
    </row>
    <row r="153" spans="1:25">
      <c r="A153" s="153">
        <v>445</v>
      </c>
      <c r="B153" s="153" t="s">
        <v>164</v>
      </c>
      <c r="C153" s="153" t="s">
        <v>165</v>
      </c>
      <c r="D153" s="153" t="s">
        <v>202</v>
      </c>
      <c r="E153" s="153" t="s">
        <v>167</v>
      </c>
      <c r="F153" s="136" t="s">
        <v>168</v>
      </c>
      <c r="G153" s="154">
        <v>9.5220949220800009</v>
      </c>
      <c r="H153" s="154">
        <v>0</v>
      </c>
      <c r="I153" s="154">
        <v>0</v>
      </c>
      <c r="J153" s="155">
        <f t="shared" si="27"/>
        <v>0</v>
      </c>
      <c r="K153" s="155">
        <f t="shared" si="28"/>
        <v>0</v>
      </c>
      <c r="L153" s="155">
        <f>IF(F153="Current ASP",IF(ISERROR(VLOOKUP(A153,#REF!,3,FALSE)),1,1-VLOOKUP(A153,#REF!,3,FALSE)),0)</f>
        <v>0</v>
      </c>
      <c r="M153" s="137">
        <v>233.707537019</v>
      </c>
      <c r="N153" s="154">
        <f t="shared" si="29"/>
        <v>233.707537019</v>
      </c>
      <c r="O153" s="154">
        <f t="shared" si="30"/>
        <v>0</v>
      </c>
      <c r="P153" s="154">
        <f t="shared" si="31"/>
        <v>0</v>
      </c>
      <c r="Q153" s="154">
        <v>97.638928578926254</v>
      </c>
      <c r="R153" s="154">
        <f t="shared" si="32"/>
        <v>97.638928578926254</v>
      </c>
      <c r="S153" s="154">
        <f t="shared" si="33"/>
        <v>0</v>
      </c>
      <c r="T153" s="154">
        <f t="shared" si="34"/>
        <v>0</v>
      </c>
      <c r="U153" s="154">
        <f t="shared" si="35"/>
        <v>331.34646559792623</v>
      </c>
      <c r="V153" s="154">
        <f t="shared" si="36"/>
        <v>0</v>
      </c>
      <c r="W153" s="154">
        <f t="shared" si="37"/>
        <v>0</v>
      </c>
      <c r="X153" s="137">
        <f t="shared" si="38"/>
        <v>0</v>
      </c>
      <c r="Y153" s="137">
        <f t="shared" si="39"/>
        <v>0</v>
      </c>
    </row>
    <row r="154" spans="1:25">
      <c r="A154" s="153">
        <v>446</v>
      </c>
      <c r="B154" s="153" t="s">
        <v>164</v>
      </c>
      <c r="C154" s="153" t="s">
        <v>165</v>
      </c>
      <c r="D154" s="153" t="s">
        <v>202</v>
      </c>
      <c r="E154" s="153" t="s">
        <v>167</v>
      </c>
      <c r="F154" s="136" t="s">
        <v>168</v>
      </c>
      <c r="G154" s="154">
        <v>9.5885072987300006</v>
      </c>
      <c r="H154" s="154">
        <v>0</v>
      </c>
      <c r="I154" s="154">
        <v>0</v>
      </c>
      <c r="J154" s="155">
        <f t="shared" si="27"/>
        <v>0</v>
      </c>
      <c r="K154" s="155">
        <f t="shared" si="28"/>
        <v>0</v>
      </c>
      <c r="L154" s="155">
        <f>IF(F154="Current ASP",IF(ISERROR(VLOOKUP(A154,#REF!,3,FALSE)),1,1-VLOOKUP(A154,#REF!,3,FALSE)),0)</f>
        <v>0</v>
      </c>
      <c r="M154" s="137">
        <v>474.759565098</v>
      </c>
      <c r="N154" s="154">
        <f t="shared" si="29"/>
        <v>474.759565098</v>
      </c>
      <c r="O154" s="154">
        <f t="shared" si="30"/>
        <v>0</v>
      </c>
      <c r="P154" s="154">
        <f t="shared" si="31"/>
        <v>0</v>
      </c>
      <c r="Q154" s="154">
        <v>294.27656969482388</v>
      </c>
      <c r="R154" s="154">
        <f t="shared" si="32"/>
        <v>294.27656969482388</v>
      </c>
      <c r="S154" s="154">
        <f t="shared" si="33"/>
        <v>0</v>
      </c>
      <c r="T154" s="154">
        <f t="shared" si="34"/>
        <v>0</v>
      </c>
      <c r="U154" s="154">
        <f t="shared" si="35"/>
        <v>769.03613479282387</v>
      </c>
      <c r="V154" s="154">
        <f t="shared" si="36"/>
        <v>0</v>
      </c>
      <c r="W154" s="154">
        <f t="shared" si="37"/>
        <v>0</v>
      </c>
      <c r="X154" s="137">
        <f t="shared" si="38"/>
        <v>0</v>
      </c>
      <c r="Y154" s="137">
        <f t="shared" si="39"/>
        <v>0</v>
      </c>
    </row>
    <row r="155" spans="1:25">
      <c r="A155" s="153">
        <v>447</v>
      </c>
      <c r="B155" s="153" t="s">
        <v>164</v>
      </c>
      <c r="C155" s="153" t="s">
        <v>165</v>
      </c>
      <c r="D155" s="153" t="s">
        <v>202</v>
      </c>
      <c r="E155" s="153" t="s">
        <v>167</v>
      </c>
      <c r="F155" s="136" t="s">
        <v>168</v>
      </c>
      <c r="G155" s="154">
        <v>8.7158406318699999</v>
      </c>
      <c r="H155" s="154">
        <v>0</v>
      </c>
      <c r="I155" s="154">
        <v>0</v>
      </c>
      <c r="J155" s="155">
        <f t="shared" si="27"/>
        <v>0</v>
      </c>
      <c r="K155" s="155">
        <f t="shared" si="28"/>
        <v>0</v>
      </c>
      <c r="L155" s="155">
        <f>IF(F155="Current ASP",IF(ISERROR(VLOOKUP(A155,#REF!,3,FALSE)),1,1-VLOOKUP(A155,#REF!,3,FALSE)),0)</f>
        <v>0</v>
      </c>
      <c r="M155" s="137">
        <v>327.89507562</v>
      </c>
      <c r="N155" s="154">
        <f t="shared" si="29"/>
        <v>327.89507562</v>
      </c>
      <c r="O155" s="154">
        <f t="shared" si="30"/>
        <v>0</v>
      </c>
      <c r="P155" s="154">
        <f t="shared" si="31"/>
        <v>0</v>
      </c>
      <c r="Q155" s="154">
        <v>233.39358735204661</v>
      </c>
      <c r="R155" s="154">
        <f t="shared" si="32"/>
        <v>233.39358735204661</v>
      </c>
      <c r="S155" s="154">
        <f t="shared" si="33"/>
        <v>0</v>
      </c>
      <c r="T155" s="154">
        <f t="shared" si="34"/>
        <v>0</v>
      </c>
      <c r="U155" s="154">
        <f t="shared" si="35"/>
        <v>561.28866297204661</v>
      </c>
      <c r="V155" s="154">
        <f t="shared" si="36"/>
        <v>0</v>
      </c>
      <c r="W155" s="154">
        <f t="shared" si="37"/>
        <v>0</v>
      </c>
      <c r="X155" s="137">
        <f t="shared" si="38"/>
        <v>0</v>
      </c>
      <c r="Y155" s="137">
        <f t="shared" si="39"/>
        <v>0</v>
      </c>
    </row>
    <row r="156" spans="1:25">
      <c r="A156" s="153">
        <v>448</v>
      </c>
      <c r="B156" s="153" t="s">
        <v>164</v>
      </c>
      <c r="C156" s="153" t="s">
        <v>165</v>
      </c>
      <c r="D156" s="153" t="s">
        <v>202</v>
      </c>
      <c r="E156" s="153" t="s">
        <v>167</v>
      </c>
      <c r="F156" s="136" t="s">
        <v>168</v>
      </c>
      <c r="G156" s="154">
        <v>3.1691217271499998</v>
      </c>
      <c r="H156" s="154">
        <v>0</v>
      </c>
      <c r="I156" s="154">
        <v>0</v>
      </c>
      <c r="J156" s="155">
        <f t="shared" si="27"/>
        <v>0</v>
      </c>
      <c r="K156" s="155">
        <f t="shared" si="28"/>
        <v>0</v>
      </c>
      <c r="L156" s="155">
        <f>IF(F156="Current ASP",IF(ISERROR(VLOOKUP(A156,#REF!,3,FALSE)),1,1-VLOOKUP(A156,#REF!,3,FALSE)),0)</f>
        <v>0</v>
      </c>
      <c r="M156" s="137">
        <v>349.59082766199998</v>
      </c>
      <c r="N156" s="154">
        <f t="shared" si="29"/>
        <v>349.59082766199998</v>
      </c>
      <c r="O156" s="154">
        <f t="shared" si="30"/>
        <v>0</v>
      </c>
      <c r="P156" s="154">
        <f t="shared" si="31"/>
        <v>0</v>
      </c>
      <c r="Q156" s="154">
        <v>343.32507162367062</v>
      </c>
      <c r="R156" s="154">
        <f t="shared" si="32"/>
        <v>343.32507162367062</v>
      </c>
      <c r="S156" s="154">
        <f t="shared" si="33"/>
        <v>0</v>
      </c>
      <c r="T156" s="154">
        <f t="shared" si="34"/>
        <v>0</v>
      </c>
      <c r="U156" s="154">
        <f t="shared" si="35"/>
        <v>692.91589928567055</v>
      </c>
      <c r="V156" s="154">
        <f t="shared" si="36"/>
        <v>0</v>
      </c>
      <c r="W156" s="154">
        <f t="shared" si="37"/>
        <v>0</v>
      </c>
      <c r="X156" s="137">
        <f t="shared" si="38"/>
        <v>0</v>
      </c>
      <c r="Y156" s="137">
        <f t="shared" si="39"/>
        <v>0</v>
      </c>
    </row>
    <row r="157" spans="1:25">
      <c r="A157" s="153">
        <v>449</v>
      </c>
      <c r="B157" s="153" t="s">
        <v>164</v>
      </c>
      <c r="C157" s="153" t="s">
        <v>165</v>
      </c>
      <c r="D157" s="153" t="s">
        <v>198</v>
      </c>
      <c r="E157" s="153" t="s">
        <v>167</v>
      </c>
      <c r="F157" s="136" t="s">
        <v>168</v>
      </c>
      <c r="G157" s="154">
        <v>1.57991744797</v>
      </c>
      <c r="H157" s="154">
        <v>0</v>
      </c>
      <c r="I157" s="154">
        <v>0</v>
      </c>
      <c r="J157" s="155">
        <f t="shared" si="27"/>
        <v>0</v>
      </c>
      <c r="K157" s="155">
        <f t="shared" si="28"/>
        <v>0</v>
      </c>
      <c r="L157" s="155">
        <f>IF(F157="Current ASP",IF(ISERROR(VLOOKUP(A157,#REF!,3,FALSE)),1,1-VLOOKUP(A157,#REF!,3,FALSE)),0)</f>
        <v>0</v>
      </c>
      <c r="M157" s="137">
        <v>2341.60738326</v>
      </c>
      <c r="N157" s="154">
        <f t="shared" si="29"/>
        <v>2341.60738326</v>
      </c>
      <c r="O157" s="154">
        <f t="shared" si="30"/>
        <v>0</v>
      </c>
      <c r="P157" s="154">
        <f t="shared" si="31"/>
        <v>0</v>
      </c>
      <c r="Q157" s="154">
        <v>273.56121870480729</v>
      </c>
      <c r="R157" s="154">
        <f t="shared" si="32"/>
        <v>273.56121870480729</v>
      </c>
      <c r="S157" s="154">
        <f t="shared" si="33"/>
        <v>0</v>
      </c>
      <c r="T157" s="154">
        <f t="shared" si="34"/>
        <v>0</v>
      </c>
      <c r="U157" s="154">
        <f t="shared" si="35"/>
        <v>2615.1686019648073</v>
      </c>
      <c r="V157" s="154">
        <f t="shared" si="36"/>
        <v>0</v>
      </c>
      <c r="W157" s="154">
        <f t="shared" si="37"/>
        <v>0</v>
      </c>
      <c r="X157" s="137">
        <f t="shared" si="38"/>
        <v>0</v>
      </c>
      <c r="Y157" s="137">
        <f t="shared" si="39"/>
        <v>0</v>
      </c>
    </row>
    <row r="158" spans="1:25">
      <c r="A158" s="153">
        <v>450</v>
      </c>
      <c r="B158" s="153" t="s">
        <v>164</v>
      </c>
      <c r="C158" s="153" t="s">
        <v>165</v>
      </c>
      <c r="D158" s="153" t="s">
        <v>194</v>
      </c>
      <c r="E158" s="153" t="s">
        <v>167</v>
      </c>
      <c r="F158" s="136" t="s">
        <v>168</v>
      </c>
      <c r="G158" s="154">
        <v>27.508757772599999</v>
      </c>
      <c r="H158" s="154">
        <v>0</v>
      </c>
      <c r="I158" s="154">
        <v>0</v>
      </c>
      <c r="J158" s="155">
        <f t="shared" si="27"/>
        <v>0</v>
      </c>
      <c r="K158" s="155">
        <f t="shared" si="28"/>
        <v>0</v>
      </c>
      <c r="L158" s="155">
        <f>IF(F158="Current ASP",IF(ISERROR(VLOOKUP(A158,#REF!,3,FALSE)),1,1-VLOOKUP(A158,#REF!,3,FALSE)),0)</f>
        <v>0</v>
      </c>
      <c r="M158" s="137">
        <v>0</v>
      </c>
      <c r="N158" s="154">
        <f t="shared" si="29"/>
        <v>0</v>
      </c>
      <c r="O158" s="154">
        <f t="shared" si="30"/>
        <v>0</v>
      </c>
      <c r="P158" s="154">
        <f t="shared" si="31"/>
        <v>0</v>
      </c>
      <c r="Q158" s="154">
        <v>0</v>
      </c>
      <c r="R158" s="154">
        <f t="shared" si="32"/>
        <v>0</v>
      </c>
      <c r="S158" s="154">
        <f t="shared" si="33"/>
        <v>0</v>
      </c>
      <c r="T158" s="154">
        <f t="shared" si="34"/>
        <v>0</v>
      </c>
      <c r="U158" s="154">
        <f t="shared" si="35"/>
        <v>0</v>
      </c>
      <c r="V158" s="154">
        <f t="shared" si="36"/>
        <v>0</v>
      </c>
      <c r="W158" s="154">
        <f t="shared" si="37"/>
        <v>0</v>
      </c>
      <c r="X158" s="137">
        <f t="shared" si="38"/>
        <v>0</v>
      </c>
      <c r="Y158" s="137">
        <f t="shared" si="39"/>
        <v>0</v>
      </c>
    </row>
    <row r="159" spans="1:25">
      <c r="A159" s="153">
        <v>501</v>
      </c>
      <c r="B159" s="153" t="s">
        <v>164</v>
      </c>
      <c r="C159" s="153" t="s">
        <v>165</v>
      </c>
      <c r="D159" s="153" t="s">
        <v>205</v>
      </c>
      <c r="E159" s="153" t="s">
        <v>133</v>
      </c>
      <c r="F159" s="136" t="s">
        <v>206</v>
      </c>
      <c r="G159" s="154">
        <v>57.064059053870423</v>
      </c>
      <c r="H159" s="154">
        <v>57.0636011709</v>
      </c>
      <c r="I159" s="154">
        <v>4.5788297042E-4</v>
      </c>
      <c r="J159" s="155">
        <f t="shared" si="27"/>
        <v>0.99999197598316669</v>
      </c>
      <c r="K159" s="155">
        <f t="shared" si="28"/>
        <v>8.0240168333078898E-6</v>
      </c>
      <c r="L159" s="155">
        <f>IF(F159="Current ASP",IF(ISERROR(VLOOKUP(A159,#REF!,3,FALSE)),1,1-VLOOKUP(A159,#REF!,3,FALSE)),0)</f>
        <v>1</v>
      </c>
      <c r="M159" s="137">
        <v>2577.8124827000001</v>
      </c>
      <c r="N159" s="154">
        <f t="shared" si="29"/>
        <v>0</v>
      </c>
      <c r="O159" s="154">
        <f t="shared" si="30"/>
        <v>2577.7917982892459</v>
      </c>
      <c r="P159" s="154">
        <f t="shared" si="31"/>
        <v>2.0684410754296004E-2</v>
      </c>
      <c r="Q159" s="154">
        <v>367.3624693347345</v>
      </c>
      <c r="R159" s="154">
        <f t="shared" si="32"/>
        <v>0</v>
      </c>
      <c r="S159" s="154">
        <f t="shared" si="33"/>
        <v>367.35952161209661</v>
      </c>
      <c r="T159" s="154">
        <f t="shared" si="34"/>
        <v>2.9477226378674631E-3</v>
      </c>
      <c r="U159" s="154">
        <f t="shared" si="35"/>
        <v>0</v>
      </c>
      <c r="V159" s="154">
        <f t="shared" si="36"/>
        <v>2945.1513199013425</v>
      </c>
      <c r="W159" s="154">
        <f t="shared" si="37"/>
        <v>2.3632133392163468E-2</v>
      </c>
      <c r="X159" s="137">
        <f t="shared" si="38"/>
        <v>2.0684410754296004E-2</v>
      </c>
      <c r="Y159" s="137">
        <f t="shared" si="39"/>
        <v>2.9477226378674631E-3</v>
      </c>
    </row>
    <row r="160" spans="1:25">
      <c r="A160" s="153">
        <v>502</v>
      </c>
      <c r="B160" s="153" t="s">
        <v>164</v>
      </c>
      <c r="C160" s="153" t="s">
        <v>165</v>
      </c>
      <c r="D160" s="153" t="s">
        <v>205</v>
      </c>
      <c r="E160" s="153" t="s">
        <v>133</v>
      </c>
      <c r="F160" s="136" t="s">
        <v>206</v>
      </c>
      <c r="G160" s="154">
        <v>46.063400876899998</v>
      </c>
      <c r="H160" s="154">
        <v>46.063400876899998</v>
      </c>
      <c r="I160" s="154">
        <v>0</v>
      </c>
      <c r="J160" s="155">
        <f t="shared" si="27"/>
        <v>1</v>
      </c>
      <c r="K160" s="155">
        <f t="shared" si="28"/>
        <v>0</v>
      </c>
      <c r="L160" s="155">
        <f>IF(F160="Current ASP",IF(ISERROR(VLOOKUP(A160,#REF!,3,FALSE)),1,1-VLOOKUP(A160,#REF!,3,FALSE)),0)</f>
        <v>1</v>
      </c>
      <c r="M160" s="137">
        <v>2188.8626342100001</v>
      </c>
      <c r="N160" s="154">
        <f t="shared" si="29"/>
        <v>0</v>
      </c>
      <c r="O160" s="154">
        <f t="shared" si="30"/>
        <v>2188.8626342100001</v>
      </c>
      <c r="P160" s="154">
        <f t="shared" si="31"/>
        <v>0</v>
      </c>
      <c r="Q160" s="154">
        <v>475.02291302182203</v>
      </c>
      <c r="R160" s="154">
        <f t="shared" si="32"/>
        <v>0</v>
      </c>
      <c r="S160" s="154">
        <f t="shared" si="33"/>
        <v>475.02291302182203</v>
      </c>
      <c r="T160" s="154">
        <f t="shared" si="34"/>
        <v>0</v>
      </c>
      <c r="U160" s="154">
        <f t="shared" si="35"/>
        <v>0</v>
      </c>
      <c r="V160" s="154">
        <f t="shared" si="36"/>
        <v>2663.8855472318223</v>
      </c>
      <c r="W160" s="154">
        <f t="shared" si="37"/>
        <v>0</v>
      </c>
      <c r="X160" s="137">
        <f t="shared" si="38"/>
        <v>0</v>
      </c>
      <c r="Y160" s="137">
        <f t="shared" si="39"/>
        <v>0</v>
      </c>
    </row>
    <row r="161" spans="1:25">
      <c r="A161" s="153">
        <v>503</v>
      </c>
      <c r="B161" s="153" t="s">
        <v>164</v>
      </c>
      <c r="C161" s="153" t="s">
        <v>165</v>
      </c>
      <c r="D161" s="153" t="s">
        <v>207</v>
      </c>
      <c r="E161" s="153" t="s">
        <v>133</v>
      </c>
      <c r="F161" s="136" t="s">
        <v>206</v>
      </c>
      <c r="G161" s="154">
        <v>26.249627691099999</v>
      </c>
      <c r="H161" s="154">
        <v>26.249627691099999</v>
      </c>
      <c r="I161" s="154">
        <v>0</v>
      </c>
      <c r="J161" s="155">
        <f t="shared" si="27"/>
        <v>1</v>
      </c>
      <c r="K161" s="155">
        <f t="shared" si="28"/>
        <v>0</v>
      </c>
      <c r="L161" s="155">
        <f>IF(F161="Current ASP",IF(ISERROR(VLOOKUP(A161,#REF!,3,FALSE)),1,1-VLOOKUP(A161,#REF!,3,FALSE)),0)</f>
        <v>1</v>
      </c>
      <c r="M161" s="137">
        <v>799.17687227600004</v>
      </c>
      <c r="N161" s="154">
        <f t="shared" si="29"/>
        <v>0</v>
      </c>
      <c r="O161" s="154">
        <f t="shared" si="30"/>
        <v>799.17687227600004</v>
      </c>
      <c r="P161" s="154">
        <f t="shared" si="31"/>
        <v>0</v>
      </c>
      <c r="Q161" s="154">
        <v>79.746603212535319</v>
      </c>
      <c r="R161" s="154">
        <f t="shared" si="32"/>
        <v>0</v>
      </c>
      <c r="S161" s="154">
        <f t="shared" si="33"/>
        <v>79.746603212535319</v>
      </c>
      <c r="T161" s="154">
        <f t="shared" si="34"/>
        <v>0</v>
      </c>
      <c r="U161" s="154">
        <f t="shared" si="35"/>
        <v>0</v>
      </c>
      <c r="V161" s="154">
        <f t="shared" si="36"/>
        <v>878.92347548853536</v>
      </c>
      <c r="W161" s="154">
        <f t="shared" si="37"/>
        <v>0</v>
      </c>
      <c r="X161" s="137">
        <f t="shared" si="38"/>
        <v>0</v>
      </c>
      <c r="Y161" s="137">
        <f t="shared" si="39"/>
        <v>0</v>
      </c>
    </row>
    <row r="162" spans="1:25">
      <c r="A162" s="153">
        <v>504</v>
      </c>
      <c r="B162" s="153" t="s">
        <v>164</v>
      </c>
      <c r="C162" s="153" t="s">
        <v>165</v>
      </c>
      <c r="D162" s="153" t="s">
        <v>207</v>
      </c>
      <c r="E162" s="153" t="s">
        <v>133</v>
      </c>
      <c r="F162" s="136" t="s">
        <v>206</v>
      </c>
      <c r="G162" s="154">
        <v>63.281117571000003</v>
      </c>
      <c r="H162" s="154">
        <v>63.281117571000003</v>
      </c>
      <c r="I162" s="154">
        <v>0</v>
      </c>
      <c r="J162" s="155">
        <f t="shared" si="27"/>
        <v>1</v>
      </c>
      <c r="K162" s="155">
        <f t="shared" si="28"/>
        <v>0</v>
      </c>
      <c r="L162" s="155">
        <f>IF(F162="Current ASP",IF(ISERROR(VLOOKUP(A162,#REF!,3,FALSE)),1,1-VLOOKUP(A162,#REF!,3,FALSE)),0)</f>
        <v>1</v>
      </c>
      <c r="M162" s="137">
        <v>2690.096043</v>
      </c>
      <c r="N162" s="154">
        <f t="shared" si="29"/>
        <v>0</v>
      </c>
      <c r="O162" s="154">
        <f t="shared" si="30"/>
        <v>2690.096043</v>
      </c>
      <c r="P162" s="154">
        <f t="shared" si="31"/>
        <v>0</v>
      </c>
      <c r="Q162" s="154">
        <v>343.51358823671774</v>
      </c>
      <c r="R162" s="154">
        <f t="shared" si="32"/>
        <v>0</v>
      </c>
      <c r="S162" s="154">
        <f t="shared" si="33"/>
        <v>343.51358823671774</v>
      </c>
      <c r="T162" s="154">
        <f t="shared" si="34"/>
        <v>0</v>
      </c>
      <c r="U162" s="154">
        <f t="shared" si="35"/>
        <v>0</v>
      </c>
      <c r="V162" s="154">
        <f t="shared" si="36"/>
        <v>3033.6096312367176</v>
      </c>
      <c r="W162" s="154">
        <f t="shared" si="37"/>
        <v>0</v>
      </c>
      <c r="X162" s="137">
        <f t="shared" si="38"/>
        <v>0</v>
      </c>
      <c r="Y162" s="137">
        <f t="shared" si="39"/>
        <v>0</v>
      </c>
    </row>
    <row r="163" spans="1:25">
      <c r="A163" s="153">
        <v>505</v>
      </c>
      <c r="B163" s="153" t="s">
        <v>164</v>
      </c>
      <c r="C163" s="153" t="s">
        <v>165</v>
      </c>
      <c r="D163" s="153" t="s">
        <v>208</v>
      </c>
      <c r="E163" s="153" t="s">
        <v>133</v>
      </c>
      <c r="F163" s="136" t="s">
        <v>206</v>
      </c>
      <c r="G163" s="154">
        <v>13.288854669899999</v>
      </c>
      <c r="H163" s="154">
        <v>13.288854669899999</v>
      </c>
      <c r="I163" s="154">
        <v>0</v>
      </c>
      <c r="J163" s="155">
        <f t="shared" si="27"/>
        <v>1</v>
      </c>
      <c r="K163" s="155">
        <f t="shared" si="28"/>
        <v>0</v>
      </c>
      <c r="L163" s="155">
        <f>IF(F163="Current ASP",IF(ISERROR(VLOOKUP(A163,#REF!,3,FALSE)),1,1-VLOOKUP(A163,#REF!,3,FALSE)),0)</f>
        <v>1</v>
      </c>
      <c r="M163" s="137">
        <v>294.71664025799998</v>
      </c>
      <c r="N163" s="154">
        <f t="shared" si="29"/>
        <v>0</v>
      </c>
      <c r="O163" s="154">
        <f t="shared" si="30"/>
        <v>294.71664025799998</v>
      </c>
      <c r="P163" s="154">
        <f t="shared" si="31"/>
        <v>0</v>
      </c>
      <c r="Q163" s="154">
        <v>353.73787522452784</v>
      </c>
      <c r="R163" s="154">
        <f t="shared" si="32"/>
        <v>0</v>
      </c>
      <c r="S163" s="154">
        <f t="shared" si="33"/>
        <v>353.73787522452784</v>
      </c>
      <c r="T163" s="154">
        <f t="shared" si="34"/>
        <v>0</v>
      </c>
      <c r="U163" s="154">
        <f t="shared" si="35"/>
        <v>0</v>
      </c>
      <c r="V163" s="154">
        <f t="shared" si="36"/>
        <v>648.45451548252777</v>
      </c>
      <c r="W163" s="154">
        <f t="shared" si="37"/>
        <v>0</v>
      </c>
      <c r="X163" s="137">
        <f t="shared" si="38"/>
        <v>0</v>
      </c>
      <c r="Y163" s="137">
        <f t="shared" si="39"/>
        <v>0</v>
      </c>
    </row>
    <row r="164" spans="1:25">
      <c r="A164" s="153">
        <v>506</v>
      </c>
      <c r="B164" s="153" t="s">
        <v>164</v>
      </c>
      <c r="C164" s="153" t="s">
        <v>165</v>
      </c>
      <c r="D164" s="153" t="s">
        <v>208</v>
      </c>
      <c r="E164" s="153" t="s">
        <v>133</v>
      </c>
      <c r="F164" s="136" t="s">
        <v>206</v>
      </c>
      <c r="G164" s="154">
        <v>38.278899068199998</v>
      </c>
      <c r="H164" s="154">
        <v>38.278899068199998</v>
      </c>
      <c r="I164" s="154">
        <v>0</v>
      </c>
      <c r="J164" s="155">
        <f t="shared" si="27"/>
        <v>1</v>
      </c>
      <c r="K164" s="155">
        <f t="shared" si="28"/>
        <v>0</v>
      </c>
      <c r="L164" s="155">
        <f>IF(F164="Current ASP",IF(ISERROR(VLOOKUP(A164,#REF!,3,FALSE)),1,1-VLOOKUP(A164,#REF!,3,FALSE)),0)</f>
        <v>1</v>
      </c>
      <c r="M164" s="137">
        <v>1469.2807668600001</v>
      </c>
      <c r="N164" s="154">
        <f t="shared" si="29"/>
        <v>0</v>
      </c>
      <c r="O164" s="154">
        <f t="shared" si="30"/>
        <v>1469.2807668600001</v>
      </c>
      <c r="P164" s="154">
        <f t="shared" si="31"/>
        <v>0</v>
      </c>
      <c r="Q164" s="154">
        <v>240.6582255039045</v>
      </c>
      <c r="R164" s="154">
        <f t="shared" si="32"/>
        <v>0</v>
      </c>
      <c r="S164" s="154">
        <f t="shared" si="33"/>
        <v>240.6582255039045</v>
      </c>
      <c r="T164" s="154">
        <f t="shared" si="34"/>
        <v>0</v>
      </c>
      <c r="U164" s="154">
        <f t="shared" si="35"/>
        <v>0</v>
      </c>
      <c r="V164" s="154">
        <f t="shared" si="36"/>
        <v>1709.9389923639046</v>
      </c>
      <c r="W164" s="154">
        <f t="shared" si="37"/>
        <v>0</v>
      </c>
      <c r="X164" s="137">
        <f t="shared" si="38"/>
        <v>0</v>
      </c>
      <c r="Y164" s="137">
        <f t="shared" si="39"/>
        <v>0</v>
      </c>
    </row>
    <row r="165" spans="1:25">
      <c r="A165" s="153">
        <v>507</v>
      </c>
      <c r="B165" s="153" t="s">
        <v>164</v>
      </c>
      <c r="C165" s="153" t="s">
        <v>165</v>
      </c>
      <c r="D165" s="153" t="s">
        <v>208</v>
      </c>
      <c r="E165" s="153" t="s">
        <v>133</v>
      </c>
      <c r="F165" s="136" t="s">
        <v>206</v>
      </c>
      <c r="G165" s="154">
        <v>69.92959046</v>
      </c>
      <c r="H165" s="154">
        <v>69.92959046</v>
      </c>
      <c r="I165" s="154">
        <v>0</v>
      </c>
      <c r="J165" s="155">
        <f t="shared" si="27"/>
        <v>1</v>
      </c>
      <c r="K165" s="155">
        <f t="shared" si="28"/>
        <v>0</v>
      </c>
      <c r="L165" s="155">
        <f>IF(F165="Current ASP",IF(ISERROR(VLOOKUP(A165,#REF!,3,FALSE)),1,1-VLOOKUP(A165,#REF!,3,FALSE)),0)</f>
        <v>1</v>
      </c>
      <c r="M165" s="137">
        <v>2106.0408049399998</v>
      </c>
      <c r="N165" s="154">
        <f t="shared" si="29"/>
        <v>0</v>
      </c>
      <c r="O165" s="154">
        <f t="shared" si="30"/>
        <v>2106.0408049399998</v>
      </c>
      <c r="P165" s="154">
        <f t="shared" si="31"/>
        <v>0</v>
      </c>
      <c r="Q165" s="154">
        <v>289.17420048981251</v>
      </c>
      <c r="R165" s="154">
        <f t="shared" si="32"/>
        <v>0</v>
      </c>
      <c r="S165" s="154">
        <f t="shared" si="33"/>
        <v>289.17420048981251</v>
      </c>
      <c r="T165" s="154">
        <f t="shared" si="34"/>
        <v>0</v>
      </c>
      <c r="U165" s="154">
        <f t="shared" si="35"/>
        <v>0</v>
      </c>
      <c r="V165" s="154">
        <f t="shared" si="36"/>
        <v>2395.2150054298122</v>
      </c>
      <c r="W165" s="154">
        <f t="shared" si="37"/>
        <v>0</v>
      </c>
      <c r="X165" s="137">
        <f t="shared" si="38"/>
        <v>0</v>
      </c>
      <c r="Y165" s="137">
        <f t="shared" si="39"/>
        <v>0</v>
      </c>
    </row>
    <row r="166" spans="1:25">
      <c r="A166" s="153">
        <v>508</v>
      </c>
      <c r="B166" s="153" t="s">
        <v>164</v>
      </c>
      <c r="C166" s="153" t="s">
        <v>165</v>
      </c>
      <c r="D166" s="153" t="s">
        <v>208</v>
      </c>
      <c r="E166" s="153" t="s">
        <v>133</v>
      </c>
      <c r="F166" s="136" t="s">
        <v>206</v>
      </c>
      <c r="G166" s="154">
        <v>24.939951793799999</v>
      </c>
      <c r="H166" s="154">
        <v>24.939951793799999</v>
      </c>
      <c r="I166" s="154">
        <v>0</v>
      </c>
      <c r="J166" s="155">
        <f t="shared" si="27"/>
        <v>1</v>
      </c>
      <c r="K166" s="155">
        <f t="shared" si="28"/>
        <v>0</v>
      </c>
      <c r="L166" s="155">
        <f>IF(F166="Current ASP",IF(ISERROR(VLOOKUP(A166,#REF!,3,FALSE)),1,1-VLOOKUP(A166,#REF!,3,FALSE)),0)</f>
        <v>1</v>
      </c>
      <c r="M166" s="137">
        <v>1004.6180342</v>
      </c>
      <c r="N166" s="154">
        <f t="shared" si="29"/>
        <v>0</v>
      </c>
      <c r="O166" s="154">
        <f t="shared" si="30"/>
        <v>1004.6180342</v>
      </c>
      <c r="P166" s="154">
        <f t="shared" si="31"/>
        <v>0</v>
      </c>
      <c r="Q166" s="154">
        <v>87.669218438534244</v>
      </c>
      <c r="R166" s="154">
        <f t="shared" si="32"/>
        <v>0</v>
      </c>
      <c r="S166" s="154">
        <f t="shared" si="33"/>
        <v>87.669218438534244</v>
      </c>
      <c r="T166" s="154">
        <f t="shared" si="34"/>
        <v>0</v>
      </c>
      <c r="U166" s="154">
        <f t="shared" si="35"/>
        <v>0</v>
      </c>
      <c r="V166" s="154">
        <f t="shared" si="36"/>
        <v>1092.2872526385343</v>
      </c>
      <c r="W166" s="154">
        <f t="shared" si="37"/>
        <v>0</v>
      </c>
      <c r="X166" s="137">
        <f t="shared" si="38"/>
        <v>0</v>
      </c>
      <c r="Y166" s="137">
        <f t="shared" si="39"/>
        <v>0</v>
      </c>
    </row>
    <row r="167" spans="1:25">
      <c r="A167" s="153">
        <v>509</v>
      </c>
      <c r="B167" s="153" t="s">
        <v>164</v>
      </c>
      <c r="C167" s="153" t="s">
        <v>165</v>
      </c>
      <c r="D167" s="153" t="s">
        <v>209</v>
      </c>
      <c r="E167" s="153" t="s">
        <v>133</v>
      </c>
      <c r="F167" s="136" t="s">
        <v>206</v>
      </c>
      <c r="G167" s="154">
        <v>39.900709289300003</v>
      </c>
      <c r="H167" s="154">
        <v>39.900709289300003</v>
      </c>
      <c r="I167" s="154">
        <v>0</v>
      </c>
      <c r="J167" s="155">
        <f t="shared" si="27"/>
        <v>1</v>
      </c>
      <c r="K167" s="155">
        <f t="shared" si="28"/>
        <v>0</v>
      </c>
      <c r="L167" s="155">
        <f>IF(F167="Current ASP",IF(ISERROR(VLOOKUP(A167,#REF!,3,FALSE)),1,1-VLOOKUP(A167,#REF!,3,FALSE)),0)</f>
        <v>1</v>
      </c>
      <c r="M167" s="137">
        <v>1334.8297443500001</v>
      </c>
      <c r="N167" s="154">
        <f t="shared" si="29"/>
        <v>0</v>
      </c>
      <c r="O167" s="154">
        <f t="shared" si="30"/>
        <v>1334.8297443500001</v>
      </c>
      <c r="P167" s="154">
        <f t="shared" si="31"/>
        <v>0</v>
      </c>
      <c r="Q167" s="154">
        <v>110.90700229444361</v>
      </c>
      <c r="R167" s="154">
        <f t="shared" si="32"/>
        <v>0</v>
      </c>
      <c r="S167" s="154">
        <f t="shared" si="33"/>
        <v>110.90700229444361</v>
      </c>
      <c r="T167" s="154">
        <f t="shared" si="34"/>
        <v>0</v>
      </c>
      <c r="U167" s="154">
        <f t="shared" si="35"/>
        <v>0</v>
      </c>
      <c r="V167" s="154">
        <f t="shared" si="36"/>
        <v>1445.7367466444437</v>
      </c>
      <c r="W167" s="154">
        <f t="shared" si="37"/>
        <v>0</v>
      </c>
      <c r="X167" s="137">
        <f t="shared" si="38"/>
        <v>0</v>
      </c>
      <c r="Y167" s="137">
        <f t="shared" si="39"/>
        <v>0</v>
      </c>
    </row>
    <row r="168" spans="1:25">
      <c r="A168" s="153">
        <v>510</v>
      </c>
      <c r="B168" s="153" t="s">
        <v>164</v>
      </c>
      <c r="C168" s="153" t="s">
        <v>165</v>
      </c>
      <c r="D168" s="153" t="s">
        <v>210</v>
      </c>
      <c r="E168" s="153" t="s">
        <v>167</v>
      </c>
      <c r="F168" s="136" t="s">
        <v>168</v>
      </c>
      <c r="G168" s="154">
        <v>28.2870233455</v>
      </c>
      <c r="H168" s="154">
        <v>0</v>
      </c>
      <c r="I168" s="154">
        <v>0</v>
      </c>
      <c r="J168" s="155">
        <f t="shared" si="27"/>
        <v>0</v>
      </c>
      <c r="K168" s="155">
        <f t="shared" si="28"/>
        <v>0</v>
      </c>
      <c r="L168" s="155">
        <f>IF(F168="Current ASP",IF(ISERROR(VLOOKUP(A168,#REF!,3,FALSE)),1,1-VLOOKUP(A168,#REF!,3,FALSE)),0)</f>
        <v>0</v>
      </c>
      <c r="M168" s="137">
        <v>1838.9662896499999</v>
      </c>
      <c r="N168" s="154">
        <f t="shared" si="29"/>
        <v>1838.9662896499999</v>
      </c>
      <c r="O168" s="154">
        <f t="shared" si="30"/>
        <v>0</v>
      </c>
      <c r="P168" s="154">
        <f t="shared" si="31"/>
        <v>0</v>
      </c>
      <c r="Q168" s="154">
        <v>787.31441604345719</v>
      </c>
      <c r="R168" s="154">
        <f t="shared" si="32"/>
        <v>787.31441604345719</v>
      </c>
      <c r="S168" s="154">
        <f t="shared" si="33"/>
        <v>0</v>
      </c>
      <c r="T168" s="154">
        <f t="shared" si="34"/>
        <v>0</v>
      </c>
      <c r="U168" s="154">
        <f t="shared" si="35"/>
        <v>2626.2807056934571</v>
      </c>
      <c r="V168" s="154">
        <f t="shared" si="36"/>
        <v>0</v>
      </c>
      <c r="W168" s="154">
        <f t="shared" si="37"/>
        <v>0</v>
      </c>
      <c r="X168" s="137">
        <f t="shared" si="38"/>
        <v>0</v>
      </c>
      <c r="Y168" s="137">
        <f t="shared" si="39"/>
        <v>0</v>
      </c>
    </row>
    <row r="169" spans="1:25">
      <c r="A169" s="153">
        <v>511</v>
      </c>
      <c r="B169" s="153" t="s">
        <v>164</v>
      </c>
      <c r="C169" s="153" t="s">
        <v>165</v>
      </c>
      <c r="D169" s="153" t="s">
        <v>211</v>
      </c>
      <c r="E169" s="153" t="s">
        <v>167</v>
      </c>
      <c r="F169" s="136" t="s">
        <v>168</v>
      </c>
      <c r="G169" s="154">
        <v>4.1753119883599998</v>
      </c>
      <c r="H169" s="154">
        <v>0</v>
      </c>
      <c r="I169" s="154">
        <v>0</v>
      </c>
      <c r="J169" s="155">
        <f t="shared" si="27"/>
        <v>0</v>
      </c>
      <c r="K169" s="155">
        <f t="shared" si="28"/>
        <v>0</v>
      </c>
      <c r="L169" s="155">
        <f>IF(F169="Current ASP",IF(ISERROR(VLOOKUP(A169,#REF!,3,FALSE)),1,1-VLOOKUP(A169,#REF!,3,FALSE)),0)</f>
        <v>0</v>
      </c>
      <c r="M169" s="137">
        <v>0</v>
      </c>
      <c r="N169" s="154">
        <f t="shared" si="29"/>
        <v>0</v>
      </c>
      <c r="O169" s="154">
        <f t="shared" si="30"/>
        <v>0</v>
      </c>
      <c r="P169" s="154">
        <f t="shared" si="31"/>
        <v>0</v>
      </c>
      <c r="Q169" s="154">
        <v>328.24940646934795</v>
      </c>
      <c r="R169" s="154">
        <f t="shared" si="32"/>
        <v>328.24940646934795</v>
      </c>
      <c r="S169" s="154">
        <f t="shared" si="33"/>
        <v>0</v>
      </c>
      <c r="T169" s="154">
        <f t="shared" si="34"/>
        <v>0</v>
      </c>
      <c r="U169" s="154">
        <f t="shared" si="35"/>
        <v>328.24940646934795</v>
      </c>
      <c r="V169" s="154">
        <f t="shared" si="36"/>
        <v>0</v>
      </c>
      <c r="W169" s="154">
        <f t="shared" si="37"/>
        <v>0</v>
      </c>
      <c r="X169" s="137">
        <f t="shared" si="38"/>
        <v>0</v>
      </c>
      <c r="Y169" s="137">
        <f t="shared" si="39"/>
        <v>0</v>
      </c>
    </row>
    <row r="170" spans="1:25">
      <c r="A170" s="153">
        <v>512</v>
      </c>
      <c r="B170" s="153" t="s">
        <v>164</v>
      </c>
      <c r="C170" s="153" t="s">
        <v>165</v>
      </c>
      <c r="D170" s="153" t="s">
        <v>212</v>
      </c>
      <c r="E170" s="153" t="s">
        <v>133</v>
      </c>
      <c r="F170" s="136" t="s">
        <v>206</v>
      </c>
      <c r="G170" s="154">
        <v>31.377038626499999</v>
      </c>
      <c r="H170" s="154">
        <v>31.377038626499999</v>
      </c>
      <c r="I170" s="154">
        <v>0</v>
      </c>
      <c r="J170" s="155">
        <f t="shared" si="27"/>
        <v>1</v>
      </c>
      <c r="K170" s="155">
        <f t="shared" si="28"/>
        <v>0</v>
      </c>
      <c r="L170" s="155">
        <f>IF(F170="Current ASP",IF(ISERROR(VLOOKUP(A170,#REF!,3,FALSE)),1,1-VLOOKUP(A170,#REF!,3,FALSE)),0)</f>
        <v>1</v>
      </c>
      <c r="M170" s="137">
        <v>1338.46802435</v>
      </c>
      <c r="N170" s="154">
        <f t="shared" si="29"/>
        <v>0</v>
      </c>
      <c r="O170" s="154">
        <f t="shared" si="30"/>
        <v>1338.46802435</v>
      </c>
      <c r="P170" s="154">
        <f t="shared" si="31"/>
        <v>0</v>
      </c>
      <c r="Q170" s="154">
        <v>351.10649281727245</v>
      </c>
      <c r="R170" s="154">
        <f t="shared" si="32"/>
        <v>0</v>
      </c>
      <c r="S170" s="154">
        <f t="shared" si="33"/>
        <v>351.10649281727245</v>
      </c>
      <c r="T170" s="154">
        <f t="shared" si="34"/>
        <v>0</v>
      </c>
      <c r="U170" s="154">
        <f t="shared" si="35"/>
        <v>0</v>
      </c>
      <c r="V170" s="154">
        <f t="shared" si="36"/>
        <v>1689.5745171672725</v>
      </c>
      <c r="W170" s="154">
        <f t="shared" si="37"/>
        <v>0</v>
      </c>
      <c r="X170" s="137">
        <f t="shared" si="38"/>
        <v>0</v>
      </c>
      <c r="Y170" s="137">
        <f t="shared" si="39"/>
        <v>0</v>
      </c>
    </row>
    <row r="171" spans="1:25">
      <c r="A171" s="153">
        <v>513</v>
      </c>
      <c r="B171" s="153" t="s">
        <v>164</v>
      </c>
      <c r="C171" s="153" t="s">
        <v>165</v>
      </c>
      <c r="D171" s="153" t="s">
        <v>212</v>
      </c>
      <c r="E171" s="153" t="s">
        <v>133</v>
      </c>
      <c r="F171" s="136" t="s">
        <v>206</v>
      </c>
      <c r="G171" s="154">
        <v>41.367644278999997</v>
      </c>
      <c r="H171" s="154">
        <v>41.367644278999997</v>
      </c>
      <c r="I171" s="154">
        <v>0</v>
      </c>
      <c r="J171" s="155">
        <f t="shared" si="27"/>
        <v>1</v>
      </c>
      <c r="K171" s="155">
        <f t="shared" si="28"/>
        <v>0</v>
      </c>
      <c r="L171" s="155">
        <f>IF(F171="Current ASP",IF(ISERROR(VLOOKUP(A171,#REF!,3,FALSE)),1,1-VLOOKUP(A171,#REF!,3,FALSE)),0)</f>
        <v>1</v>
      </c>
      <c r="M171" s="137">
        <v>1657.5121980500001</v>
      </c>
      <c r="N171" s="154">
        <f t="shared" si="29"/>
        <v>0</v>
      </c>
      <c r="O171" s="154">
        <f t="shared" si="30"/>
        <v>1657.5121980500001</v>
      </c>
      <c r="P171" s="154">
        <f t="shared" si="31"/>
        <v>0</v>
      </c>
      <c r="Q171" s="154">
        <v>176.26582591652985</v>
      </c>
      <c r="R171" s="154">
        <f t="shared" si="32"/>
        <v>0</v>
      </c>
      <c r="S171" s="154">
        <f t="shared" si="33"/>
        <v>176.26582591652985</v>
      </c>
      <c r="T171" s="154">
        <f t="shared" si="34"/>
        <v>0</v>
      </c>
      <c r="U171" s="154">
        <f t="shared" si="35"/>
        <v>0</v>
      </c>
      <c r="V171" s="154">
        <f t="shared" si="36"/>
        <v>1833.7780239665299</v>
      </c>
      <c r="W171" s="154">
        <f t="shared" si="37"/>
        <v>0</v>
      </c>
      <c r="X171" s="137">
        <f t="shared" si="38"/>
        <v>0</v>
      </c>
      <c r="Y171" s="137">
        <f t="shared" si="39"/>
        <v>0</v>
      </c>
    </row>
    <row r="172" spans="1:25">
      <c r="A172" s="153">
        <v>514</v>
      </c>
      <c r="B172" s="153" t="s">
        <v>164</v>
      </c>
      <c r="C172" s="153" t="s">
        <v>165</v>
      </c>
      <c r="D172" s="153" t="s">
        <v>212</v>
      </c>
      <c r="E172" s="153" t="s">
        <v>133</v>
      </c>
      <c r="F172" s="136" t="s">
        <v>206</v>
      </c>
      <c r="G172" s="154">
        <v>98.308361614299997</v>
      </c>
      <c r="H172" s="154">
        <v>98.308361614299997</v>
      </c>
      <c r="I172" s="154">
        <v>0</v>
      </c>
      <c r="J172" s="155">
        <f t="shared" si="27"/>
        <v>1</v>
      </c>
      <c r="K172" s="155">
        <f t="shared" si="28"/>
        <v>0</v>
      </c>
      <c r="L172" s="155">
        <f>IF(F172="Current ASP",IF(ISERROR(VLOOKUP(A172,#REF!,3,FALSE)),1,1-VLOOKUP(A172,#REF!,3,FALSE)),0)</f>
        <v>1</v>
      </c>
      <c r="M172" s="137">
        <v>3717.3018521200001</v>
      </c>
      <c r="N172" s="154">
        <f t="shared" si="29"/>
        <v>0</v>
      </c>
      <c r="O172" s="154">
        <f t="shared" si="30"/>
        <v>3717.3018521200001</v>
      </c>
      <c r="P172" s="154">
        <f t="shared" si="31"/>
        <v>0</v>
      </c>
      <c r="Q172" s="154">
        <v>227.73376980505139</v>
      </c>
      <c r="R172" s="154">
        <f t="shared" si="32"/>
        <v>0</v>
      </c>
      <c r="S172" s="154">
        <f t="shared" si="33"/>
        <v>227.73376980505139</v>
      </c>
      <c r="T172" s="154">
        <f t="shared" si="34"/>
        <v>0</v>
      </c>
      <c r="U172" s="154">
        <f t="shared" si="35"/>
        <v>0</v>
      </c>
      <c r="V172" s="154">
        <f t="shared" si="36"/>
        <v>3945.0356219250516</v>
      </c>
      <c r="W172" s="154">
        <f t="shared" si="37"/>
        <v>0</v>
      </c>
      <c r="X172" s="137">
        <f t="shared" si="38"/>
        <v>0</v>
      </c>
      <c r="Y172" s="137">
        <f t="shared" si="39"/>
        <v>0</v>
      </c>
    </row>
    <row r="173" spans="1:25">
      <c r="A173" s="153">
        <v>515</v>
      </c>
      <c r="B173" s="153" t="s">
        <v>164</v>
      </c>
      <c r="C173" s="153" t="s">
        <v>165</v>
      </c>
      <c r="D173" s="153" t="s">
        <v>212</v>
      </c>
      <c r="E173" s="153" t="s">
        <v>133</v>
      </c>
      <c r="F173" s="136" t="s">
        <v>206</v>
      </c>
      <c r="G173" s="154">
        <v>24.389566589099999</v>
      </c>
      <c r="H173" s="154">
        <v>24.389566589099999</v>
      </c>
      <c r="I173" s="154">
        <v>0</v>
      </c>
      <c r="J173" s="155">
        <f t="shared" si="27"/>
        <v>1</v>
      </c>
      <c r="K173" s="155">
        <f t="shared" si="28"/>
        <v>0</v>
      </c>
      <c r="L173" s="155">
        <f>IF(F173="Current ASP",IF(ISERROR(VLOOKUP(A173,#REF!,3,FALSE)),1,1-VLOOKUP(A173,#REF!,3,FALSE)),0)</f>
        <v>1</v>
      </c>
      <c r="M173" s="137">
        <v>0</v>
      </c>
      <c r="N173" s="154">
        <f t="shared" si="29"/>
        <v>0</v>
      </c>
      <c r="O173" s="154">
        <f t="shared" si="30"/>
        <v>0</v>
      </c>
      <c r="P173" s="154">
        <f t="shared" si="31"/>
        <v>0</v>
      </c>
      <c r="Q173" s="154">
        <v>2227.4073702500195</v>
      </c>
      <c r="R173" s="154">
        <f t="shared" si="32"/>
        <v>0</v>
      </c>
      <c r="S173" s="154">
        <f t="shared" si="33"/>
        <v>2227.4073702500195</v>
      </c>
      <c r="T173" s="154">
        <f t="shared" si="34"/>
        <v>0</v>
      </c>
      <c r="U173" s="154">
        <f t="shared" si="35"/>
        <v>0</v>
      </c>
      <c r="V173" s="154">
        <f t="shared" si="36"/>
        <v>2227.4073702500195</v>
      </c>
      <c r="W173" s="154">
        <f t="shared" si="37"/>
        <v>0</v>
      </c>
      <c r="X173" s="137">
        <f t="shared" si="38"/>
        <v>0</v>
      </c>
      <c r="Y173" s="137">
        <f t="shared" si="39"/>
        <v>0</v>
      </c>
    </row>
    <row r="174" spans="1:25">
      <c r="A174" s="153">
        <v>516</v>
      </c>
      <c r="B174" s="153" t="s">
        <v>164</v>
      </c>
      <c r="C174" s="153" t="s">
        <v>165</v>
      </c>
      <c r="D174" s="153" t="s">
        <v>212</v>
      </c>
      <c r="E174" s="153" t="s">
        <v>133</v>
      </c>
      <c r="F174" s="136" t="s">
        <v>206</v>
      </c>
      <c r="G174" s="154">
        <v>63.539492959900002</v>
      </c>
      <c r="H174" s="154">
        <v>63.539492959900002</v>
      </c>
      <c r="I174" s="154">
        <v>0</v>
      </c>
      <c r="J174" s="155">
        <f t="shared" si="27"/>
        <v>1</v>
      </c>
      <c r="K174" s="155">
        <f t="shared" si="28"/>
        <v>0</v>
      </c>
      <c r="L174" s="155">
        <f>IF(F174="Current ASP",IF(ISERROR(VLOOKUP(A174,#REF!,3,FALSE)),1,1-VLOOKUP(A174,#REF!,3,FALSE)),0)</f>
        <v>1</v>
      </c>
      <c r="M174" s="137">
        <v>2281.3649386900001</v>
      </c>
      <c r="N174" s="154">
        <f t="shared" si="29"/>
        <v>0</v>
      </c>
      <c r="O174" s="154">
        <f t="shared" si="30"/>
        <v>2281.3649386900001</v>
      </c>
      <c r="P174" s="154">
        <f t="shared" si="31"/>
        <v>0</v>
      </c>
      <c r="Q174" s="154">
        <v>228.96617523532851</v>
      </c>
      <c r="R174" s="154">
        <f t="shared" si="32"/>
        <v>0</v>
      </c>
      <c r="S174" s="154">
        <f t="shared" si="33"/>
        <v>228.96617523532851</v>
      </c>
      <c r="T174" s="154">
        <f t="shared" si="34"/>
        <v>0</v>
      </c>
      <c r="U174" s="154">
        <f t="shared" si="35"/>
        <v>0</v>
      </c>
      <c r="V174" s="154">
        <f t="shared" si="36"/>
        <v>2510.3311139253287</v>
      </c>
      <c r="W174" s="154">
        <f t="shared" si="37"/>
        <v>0</v>
      </c>
      <c r="X174" s="137">
        <f t="shared" si="38"/>
        <v>0</v>
      </c>
      <c r="Y174" s="137">
        <f t="shared" si="39"/>
        <v>0</v>
      </c>
    </row>
    <row r="175" spans="1:25">
      <c r="A175" s="153">
        <v>517</v>
      </c>
      <c r="B175" s="153" t="s">
        <v>164</v>
      </c>
      <c r="C175" s="153" t="s">
        <v>165</v>
      </c>
      <c r="D175" s="153" t="s">
        <v>212</v>
      </c>
      <c r="E175" s="153" t="s">
        <v>133</v>
      </c>
      <c r="F175" s="136" t="s">
        <v>206</v>
      </c>
      <c r="G175" s="154">
        <v>64.591204891900006</v>
      </c>
      <c r="H175" s="154">
        <v>64.591204891900006</v>
      </c>
      <c r="I175" s="154">
        <v>0</v>
      </c>
      <c r="J175" s="155">
        <f t="shared" si="27"/>
        <v>1</v>
      </c>
      <c r="K175" s="155">
        <f t="shared" si="28"/>
        <v>0</v>
      </c>
      <c r="L175" s="155">
        <f>IF(F175="Current ASP",IF(ISERROR(VLOOKUP(A175,#REF!,3,FALSE)),1,1-VLOOKUP(A175,#REF!,3,FALSE)),0)</f>
        <v>1</v>
      </c>
      <c r="M175" s="137">
        <v>3152.6075588099998</v>
      </c>
      <c r="N175" s="154">
        <f t="shared" si="29"/>
        <v>0</v>
      </c>
      <c r="O175" s="154">
        <f t="shared" si="30"/>
        <v>3152.6075588099998</v>
      </c>
      <c r="P175" s="154">
        <f t="shared" si="31"/>
        <v>0</v>
      </c>
      <c r="Q175" s="154">
        <v>379.98922517097719</v>
      </c>
      <c r="R175" s="154">
        <f t="shared" si="32"/>
        <v>0</v>
      </c>
      <c r="S175" s="154">
        <f t="shared" si="33"/>
        <v>379.98922517097719</v>
      </c>
      <c r="T175" s="154">
        <f t="shared" si="34"/>
        <v>0</v>
      </c>
      <c r="U175" s="154">
        <f t="shared" si="35"/>
        <v>0</v>
      </c>
      <c r="V175" s="154">
        <f t="shared" si="36"/>
        <v>3532.5967839809769</v>
      </c>
      <c r="W175" s="154">
        <f t="shared" si="37"/>
        <v>0</v>
      </c>
      <c r="X175" s="137">
        <f t="shared" si="38"/>
        <v>0</v>
      </c>
      <c r="Y175" s="137">
        <f t="shared" si="39"/>
        <v>0</v>
      </c>
    </row>
    <row r="176" spans="1:25">
      <c r="A176" s="153">
        <v>518</v>
      </c>
      <c r="B176" s="153" t="s">
        <v>164</v>
      </c>
      <c r="C176" s="153" t="s">
        <v>165</v>
      </c>
      <c r="D176" s="153" t="s">
        <v>212</v>
      </c>
      <c r="E176" s="153" t="s">
        <v>133</v>
      </c>
      <c r="F176" s="136" t="s">
        <v>206</v>
      </c>
      <c r="G176" s="154">
        <v>14.996589118499999</v>
      </c>
      <c r="H176" s="154">
        <v>14.996589118499999</v>
      </c>
      <c r="I176" s="154">
        <v>0</v>
      </c>
      <c r="J176" s="155">
        <f t="shared" si="27"/>
        <v>1</v>
      </c>
      <c r="K176" s="155">
        <f t="shared" si="28"/>
        <v>0</v>
      </c>
      <c r="L176" s="155">
        <f>IF(F176="Current ASP",IF(ISERROR(VLOOKUP(A176,#REF!,3,FALSE)),1,1-VLOOKUP(A176,#REF!,3,FALSE)),0)</f>
        <v>1</v>
      </c>
      <c r="M176" s="137">
        <v>0</v>
      </c>
      <c r="N176" s="154">
        <f t="shared" si="29"/>
        <v>0</v>
      </c>
      <c r="O176" s="154">
        <f t="shared" si="30"/>
        <v>0</v>
      </c>
      <c r="P176" s="154">
        <f t="shared" si="31"/>
        <v>0</v>
      </c>
      <c r="Q176" s="154">
        <v>6001.3865051367211</v>
      </c>
      <c r="R176" s="154">
        <f t="shared" si="32"/>
        <v>0</v>
      </c>
      <c r="S176" s="154">
        <f t="shared" si="33"/>
        <v>6001.3865051367211</v>
      </c>
      <c r="T176" s="154">
        <f t="shared" si="34"/>
        <v>0</v>
      </c>
      <c r="U176" s="154">
        <f t="shared" si="35"/>
        <v>0</v>
      </c>
      <c r="V176" s="154">
        <f t="shared" si="36"/>
        <v>6001.3865051367211</v>
      </c>
      <c r="W176" s="154">
        <f t="shared" si="37"/>
        <v>0</v>
      </c>
      <c r="X176" s="137">
        <f t="shared" si="38"/>
        <v>0</v>
      </c>
      <c r="Y176" s="137">
        <f t="shared" si="39"/>
        <v>0</v>
      </c>
    </row>
    <row r="177" spans="1:25">
      <c r="A177" s="153">
        <v>520</v>
      </c>
      <c r="B177" s="153" t="s">
        <v>164</v>
      </c>
      <c r="C177" s="153" t="s">
        <v>165</v>
      </c>
      <c r="D177" s="153" t="s">
        <v>210</v>
      </c>
      <c r="E177" s="153" t="s">
        <v>167</v>
      </c>
      <c r="F177" s="136" t="s">
        <v>168</v>
      </c>
      <c r="G177" s="154">
        <v>51.003155471699998</v>
      </c>
      <c r="H177" s="154">
        <v>0</v>
      </c>
      <c r="I177" s="154">
        <v>0</v>
      </c>
      <c r="J177" s="155">
        <f t="shared" si="27"/>
        <v>0</v>
      </c>
      <c r="K177" s="155">
        <f t="shared" si="28"/>
        <v>0</v>
      </c>
      <c r="L177" s="155">
        <f>IF(F177="Current ASP",IF(ISERROR(VLOOKUP(A177,#REF!,3,FALSE)),1,1-VLOOKUP(A177,#REF!,3,FALSE)),0)</f>
        <v>0</v>
      </c>
      <c r="M177" s="137">
        <v>2030.6726609499999</v>
      </c>
      <c r="N177" s="154">
        <f t="shared" si="29"/>
        <v>2030.6726609499999</v>
      </c>
      <c r="O177" s="154">
        <f t="shared" si="30"/>
        <v>0</v>
      </c>
      <c r="P177" s="154">
        <f t="shared" si="31"/>
        <v>0</v>
      </c>
      <c r="Q177" s="154">
        <v>357.74546928964065</v>
      </c>
      <c r="R177" s="154">
        <f t="shared" si="32"/>
        <v>357.74546928964065</v>
      </c>
      <c r="S177" s="154">
        <f t="shared" si="33"/>
        <v>0</v>
      </c>
      <c r="T177" s="154">
        <f t="shared" si="34"/>
        <v>0</v>
      </c>
      <c r="U177" s="154">
        <f t="shared" si="35"/>
        <v>2388.4181302396405</v>
      </c>
      <c r="V177" s="154">
        <f t="shared" si="36"/>
        <v>0</v>
      </c>
      <c r="W177" s="154">
        <f t="shared" si="37"/>
        <v>0</v>
      </c>
      <c r="X177" s="137">
        <f t="shared" si="38"/>
        <v>0</v>
      </c>
      <c r="Y177" s="137">
        <f t="shared" si="39"/>
        <v>0</v>
      </c>
    </row>
    <row r="178" spans="1:25">
      <c r="A178" s="153">
        <v>521</v>
      </c>
      <c r="B178" s="153" t="s">
        <v>164</v>
      </c>
      <c r="C178" s="153" t="s">
        <v>165</v>
      </c>
      <c r="D178" s="153" t="s">
        <v>210</v>
      </c>
      <c r="E178" s="153" t="s">
        <v>167</v>
      </c>
      <c r="F178" s="136" t="s">
        <v>168</v>
      </c>
      <c r="G178" s="154">
        <v>29.507671597200002</v>
      </c>
      <c r="H178" s="154">
        <v>0</v>
      </c>
      <c r="I178" s="154">
        <v>0</v>
      </c>
      <c r="J178" s="155">
        <f t="shared" si="27"/>
        <v>0</v>
      </c>
      <c r="K178" s="155">
        <f t="shared" si="28"/>
        <v>0</v>
      </c>
      <c r="L178" s="155">
        <f>IF(F178="Current ASP",IF(ISERROR(VLOOKUP(A178,#REF!,3,FALSE)),1,1-VLOOKUP(A178,#REF!,3,FALSE)),0)</f>
        <v>0</v>
      </c>
      <c r="M178" s="137">
        <v>1323.2458377299999</v>
      </c>
      <c r="N178" s="154">
        <f t="shared" si="29"/>
        <v>1323.2458377299999</v>
      </c>
      <c r="O178" s="154">
        <f t="shared" si="30"/>
        <v>0</v>
      </c>
      <c r="P178" s="154">
        <f t="shared" si="31"/>
        <v>0</v>
      </c>
      <c r="Q178" s="154">
        <v>221.70161668743603</v>
      </c>
      <c r="R178" s="154">
        <f t="shared" si="32"/>
        <v>221.70161668743603</v>
      </c>
      <c r="S178" s="154">
        <f t="shared" si="33"/>
        <v>0</v>
      </c>
      <c r="T178" s="154">
        <f t="shared" si="34"/>
        <v>0</v>
      </c>
      <c r="U178" s="154">
        <f t="shared" si="35"/>
        <v>1544.9474544174359</v>
      </c>
      <c r="V178" s="154">
        <f t="shared" si="36"/>
        <v>0</v>
      </c>
      <c r="W178" s="154">
        <f t="shared" si="37"/>
        <v>0</v>
      </c>
      <c r="X178" s="137">
        <f t="shared" si="38"/>
        <v>0</v>
      </c>
      <c r="Y178" s="137">
        <f t="shared" si="39"/>
        <v>0</v>
      </c>
    </row>
    <row r="179" spans="1:25">
      <c r="A179" s="153">
        <v>522</v>
      </c>
      <c r="B179" s="153" t="s">
        <v>164</v>
      </c>
      <c r="C179" s="153" t="s">
        <v>165</v>
      </c>
      <c r="D179" s="153" t="s">
        <v>210</v>
      </c>
      <c r="E179" s="153" t="s">
        <v>167</v>
      </c>
      <c r="F179" s="136" t="s">
        <v>168</v>
      </c>
      <c r="G179" s="154">
        <v>74.206512466500001</v>
      </c>
      <c r="H179" s="154">
        <v>0</v>
      </c>
      <c r="I179" s="154">
        <v>0</v>
      </c>
      <c r="J179" s="155">
        <f t="shared" si="27"/>
        <v>0</v>
      </c>
      <c r="K179" s="155">
        <f t="shared" si="28"/>
        <v>0</v>
      </c>
      <c r="L179" s="155">
        <f>IF(F179="Current ASP",IF(ISERROR(VLOOKUP(A179,#REF!,3,FALSE)),1,1-VLOOKUP(A179,#REF!,3,FALSE)),0)</f>
        <v>0</v>
      </c>
      <c r="M179" s="137">
        <v>1993.37636875</v>
      </c>
      <c r="N179" s="154">
        <f t="shared" si="29"/>
        <v>1993.37636875</v>
      </c>
      <c r="O179" s="154">
        <f t="shared" si="30"/>
        <v>0</v>
      </c>
      <c r="P179" s="154">
        <f t="shared" si="31"/>
        <v>0</v>
      </c>
      <c r="Q179" s="154">
        <v>884.43519353311751</v>
      </c>
      <c r="R179" s="154">
        <f t="shared" si="32"/>
        <v>884.43519353311751</v>
      </c>
      <c r="S179" s="154">
        <f t="shared" si="33"/>
        <v>0</v>
      </c>
      <c r="T179" s="154">
        <f t="shared" si="34"/>
        <v>0</v>
      </c>
      <c r="U179" s="154">
        <f t="shared" si="35"/>
        <v>2877.8115622831174</v>
      </c>
      <c r="V179" s="154">
        <f t="shared" si="36"/>
        <v>0</v>
      </c>
      <c r="W179" s="154">
        <f t="shared" si="37"/>
        <v>0</v>
      </c>
      <c r="X179" s="137">
        <f t="shared" si="38"/>
        <v>0</v>
      </c>
      <c r="Y179" s="137">
        <f t="shared" si="39"/>
        <v>0</v>
      </c>
    </row>
    <row r="180" spans="1:25">
      <c r="A180" s="153">
        <v>523</v>
      </c>
      <c r="B180" s="153" t="s">
        <v>164</v>
      </c>
      <c r="C180" s="153" t="s">
        <v>165</v>
      </c>
      <c r="D180" s="153" t="s">
        <v>211</v>
      </c>
      <c r="E180" s="153" t="s">
        <v>167</v>
      </c>
      <c r="F180" s="136" t="s">
        <v>168</v>
      </c>
      <c r="G180" s="154">
        <v>10.568660511199999</v>
      </c>
      <c r="H180" s="154">
        <v>0</v>
      </c>
      <c r="I180" s="154">
        <v>0</v>
      </c>
      <c r="J180" s="155">
        <f t="shared" si="27"/>
        <v>0</v>
      </c>
      <c r="K180" s="155">
        <f t="shared" si="28"/>
        <v>0</v>
      </c>
      <c r="L180" s="155">
        <f>IF(F180="Current ASP",IF(ISERROR(VLOOKUP(A180,#REF!,3,FALSE)),1,1-VLOOKUP(A180,#REF!,3,FALSE)),0)</f>
        <v>0</v>
      </c>
      <c r="M180" s="137">
        <v>0</v>
      </c>
      <c r="N180" s="154">
        <f t="shared" si="29"/>
        <v>0</v>
      </c>
      <c r="O180" s="154">
        <f t="shared" si="30"/>
        <v>0</v>
      </c>
      <c r="P180" s="154">
        <f t="shared" si="31"/>
        <v>0</v>
      </c>
      <c r="Q180" s="154">
        <v>738.59510738860865</v>
      </c>
      <c r="R180" s="154">
        <f t="shared" si="32"/>
        <v>738.59510738860865</v>
      </c>
      <c r="S180" s="154">
        <f t="shared" si="33"/>
        <v>0</v>
      </c>
      <c r="T180" s="154">
        <f t="shared" si="34"/>
        <v>0</v>
      </c>
      <c r="U180" s="154">
        <f t="shared" si="35"/>
        <v>738.59510738860865</v>
      </c>
      <c r="V180" s="154">
        <f t="shared" si="36"/>
        <v>0</v>
      </c>
      <c r="W180" s="154">
        <f t="shared" si="37"/>
        <v>0</v>
      </c>
      <c r="X180" s="137">
        <f t="shared" si="38"/>
        <v>0</v>
      </c>
      <c r="Y180" s="137">
        <f t="shared" si="39"/>
        <v>0</v>
      </c>
    </row>
    <row r="181" spans="1:25">
      <c r="A181" s="153">
        <v>524</v>
      </c>
      <c r="B181" s="153" t="s">
        <v>164</v>
      </c>
      <c r="C181" s="153" t="s">
        <v>165</v>
      </c>
      <c r="D181" s="153" t="s">
        <v>211</v>
      </c>
      <c r="E181" s="153" t="s">
        <v>167</v>
      </c>
      <c r="F181" s="136" t="s">
        <v>168</v>
      </c>
      <c r="G181" s="154">
        <v>71.591360000600005</v>
      </c>
      <c r="H181" s="154">
        <v>0</v>
      </c>
      <c r="I181" s="154">
        <v>0</v>
      </c>
      <c r="J181" s="155">
        <f t="shared" si="27"/>
        <v>0</v>
      </c>
      <c r="K181" s="155">
        <f t="shared" si="28"/>
        <v>0</v>
      </c>
      <c r="L181" s="155">
        <f>IF(F181="Current ASP",IF(ISERROR(VLOOKUP(A181,#REF!,3,FALSE)),1,1-VLOOKUP(A181,#REF!,3,FALSE)),0)</f>
        <v>0</v>
      </c>
      <c r="M181" s="137">
        <v>3050.3972471100001</v>
      </c>
      <c r="N181" s="154">
        <f t="shared" si="29"/>
        <v>3050.3972471100001</v>
      </c>
      <c r="O181" s="154">
        <f t="shared" si="30"/>
        <v>0</v>
      </c>
      <c r="P181" s="154">
        <f t="shared" si="31"/>
        <v>0</v>
      </c>
      <c r="Q181" s="154">
        <v>505.44938211115868</v>
      </c>
      <c r="R181" s="154">
        <f t="shared" si="32"/>
        <v>505.44938211115868</v>
      </c>
      <c r="S181" s="154">
        <f t="shared" si="33"/>
        <v>0</v>
      </c>
      <c r="T181" s="154">
        <f t="shared" si="34"/>
        <v>0</v>
      </c>
      <c r="U181" s="154">
        <f t="shared" si="35"/>
        <v>3555.8466292211588</v>
      </c>
      <c r="V181" s="154">
        <f t="shared" si="36"/>
        <v>0</v>
      </c>
      <c r="W181" s="154">
        <f t="shared" si="37"/>
        <v>0</v>
      </c>
      <c r="X181" s="137">
        <f t="shared" si="38"/>
        <v>0</v>
      </c>
      <c r="Y181" s="137">
        <f t="shared" si="39"/>
        <v>0</v>
      </c>
    </row>
    <row r="182" spans="1:25">
      <c r="A182" s="153">
        <v>525</v>
      </c>
      <c r="B182" s="153" t="s">
        <v>164</v>
      </c>
      <c r="C182" s="153" t="s">
        <v>165</v>
      </c>
      <c r="D182" s="153" t="s">
        <v>211</v>
      </c>
      <c r="E182" s="153" t="s">
        <v>167</v>
      </c>
      <c r="F182" s="136" t="s">
        <v>168</v>
      </c>
      <c r="G182" s="154">
        <v>87.294449702099996</v>
      </c>
      <c r="H182" s="154">
        <v>0</v>
      </c>
      <c r="I182" s="154">
        <v>0</v>
      </c>
      <c r="J182" s="155">
        <f t="shared" si="27"/>
        <v>0</v>
      </c>
      <c r="K182" s="155">
        <f t="shared" si="28"/>
        <v>0</v>
      </c>
      <c r="L182" s="155">
        <f>IF(F182="Current ASP",IF(ISERROR(VLOOKUP(A182,#REF!,3,FALSE)),1,1-VLOOKUP(A182,#REF!,3,FALSE)),0)</f>
        <v>0</v>
      </c>
      <c r="M182" s="137">
        <v>3749.9417074100002</v>
      </c>
      <c r="N182" s="154">
        <f t="shared" si="29"/>
        <v>3749.9417074100002</v>
      </c>
      <c r="O182" s="154">
        <f t="shared" si="30"/>
        <v>0</v>
      </c>
      <c r="P182" s="154">
        <f t="shared" si="31"/>
        <v>0</v>
      </c>
      <c r="Q182" s="154">
        <v>616.55364326080678</v>
      </c>
      <c r="R182" s="154">
        <f t="shared" si="32"/>
        <v>616.55364326080678</v>
      </c>
      <c r="S182" s="154">
        <f t="shared" si="33"/>
        <v>0</v>
      </c>
      <c r="T182" s="154">
        <f t="shared" si="34"/>
        <v>0</v>
      </c>
      <c r="U182" s="154">
        <f t="shared" si="35"/>
        <v>4366.4953506708071</v>
      </c>
      <c r="V182" s="154">
        <f t="shared" si="36"/>
        <v>0</v>
      </c>
      <c r="W182" s="154">
        <f t="shared" si="37"/>
        <v>0</v>
      </c>
      <c r="X182" s="137">
        <f t="shared" si="38"/>
        <v>0</v>
      </c>
      <c r="Y182" s="137">
        <f t="shared" si="39"/>
        <v>0</v>
      </c>
    </row>
    <row r="183" spans="1:25">
      <c r="A183" s="153">
        <v>526</v>
      </c>
      <c r="B183" s="153" t="s">
        <v>164</v>
      </c>
      <c r="C183" s="153" t="s">
        <v>165</v>
      </c>
      <c r="D183" s="153" t="s">
        <v>213</v>
      </c>
      <c r="E183" s="153" t="s">
        <v>167</v>
      </c>
      <c r="F183" s="136" t="s">
        <v>168</v>
      </c>
      <c r="G183" s="154">
        <v>32.1588681876</v>
      </c>
      <c r="H183" s="154">
        <v>0</v>
      </c>
      <c r="I183" s="154">
        <v>0</v>
      </c>
      <c r="J183" s="155">
        <f t="shared" si="27"/>
        <v>0</v>
      </c>
      <c r="K183" s="155">
        <f t="shared" si="28"/>
        <v>0</v>
      </c>
      <c r="L183" s="155">
        <f>IF(F183="Current ASP",IF(ISERROR(VLOOKUP(A183,#REF!,3,FALSE)),1,1-VLOOKUP(A183,#REF!,3,FALSE)),0)</f>
        <v>0</v>
      </c>
      <c r="M183" s="137">
        <v>729.82594033199996</v>
      </c>
      <c r="N183" s="154">
        <f t="shared" si="29"/>
        <v>729.82594033199996</v>
      </c>
      <c r="O183" s="154">
        <f t="shared" si="30"/>
        <v>0</v>
      </c>
      <c r="P183" s="154">
        <f t="shared" si="31"/>
        <v>0</v>
      </c>
      <c r="Q183" s="154">
        <v>121.55933454987209</v>
      </c>
      <c r="R183" s="154">
        <f t="shared" si="32"/>
        <v>121.55933454987209</v>
      </c>
      <c r="S183" s="154">
        <f t="shared" si="33"/>
        <v>0</v>
      </c>
      <c r="T183" s="154">
        <f t="shared" si="34"/>
        <v>0</v>
      </c>
      <c r="U183" s="154">
        <f t="shared" si="35"/>
        <v>851.38527488187208</v>
      </c>
      <c r="V183" s="154">
        <f t="shared" si="36"/>
        <v>0</v>
      </c>
      <c r="W183" s="154">
        <f t="shared" si="37"/>
        <v>0</v>
      </c>
      <c r="X183" s="137">
        <f t="shared" si="38"/>
        <v>0</v>
      </c>
      <c r="Y183" s="137">
        <f t="shared" si="39"/>
        <v>0</v>
      </c>
    </row>
    <row r="184" spans="1:25">
      <c r="A184" s="153">
        <v>527</v>
      </c>
      <c r="B184" s="153" t="s">
        <v>164</v>
      </c>
      <c r="C184" s="153" t="s">
        <v>165</v>
      </c>
      <c r="D184" s="153" t="s">
        <v>213</v>
      </c>
      <c r="E184" s="153" t="s">
        <v>167</v>
      </c>
      <c r="F184" s="136" t="s">
        <v>168</v>
      </c>
      <c r="G184" s="154">
        <v>32.446205543700003</v>
      </c>
      <c r="H184" s="154">
        <v>0</v>
      </c>
      <c r="I184" s="154">
        <v>0</v>
      </c>
      <c r="J184" s="155">
        <f t="shared" si="27"/>
        <v>0</v>
      </c>
      <c r="K184" s="155">
        <f t="shared" si="28"/>
        <v>0</v>
      </c>
      <c r="L184" s="155">
        <f>IF(F184="Current ASP",IF(ISERROR(VLOOKUP(A184,#REF!,3,FALSE)),1,1-VLOOKUP(A184,#REF!,3,FALSE)),0)</f>
        <v>0</v>
      </c>
      <c r="M184" s="137">
        <v>453.906651533</v>
      </c>
      <c r="N184" s="154">
        <f t="shared" si="29"/>
        <v>453.906651533</v>
      </c>
      <c r="O184" s="154">
        <f t="shared" si="30"/>
        <v>0</v>
      </c>
      <c r="P184" s="154">
        <f t="shared" si="31"/>
        <v>0</v>
      </c>
      <c r="Q184" s="154">
        <v>281.56310322648898</v>
      </c>
      <c r="R184" s="154">
        <f t="shared" si="32"/>
        <v>281.56310322648898</v>
      </c>
      <c r="S184" s="154">
        <f t="shared" si="33"/>
        <v>0</v>
      </c>
      <c r="T184" s="154">
        <f t="shared" si="34"/>
        <v>0</v>
      </c>
      <c r="U184" s="154">
        <f t="shared" si="35"/>
        <v>735.46975475948898</v>
      </c>
      <c r="V184" s="154">
        <f t="shared" si="36"/>
        <v>0</v>
      </c>
      <c r="W184" s="154">
        <f t="shared" si="37"/>
        <v>0</v>
      </c>
      <c r="X184" s="137">
        <f t="shared" si="38"/>
        <v>0</v>
      </c>
      <c r="Y184" s="137">
        <f t="shared" si="39"/>
        <v>0</v>
      </c>
    </row>
    <row r="185" spans="1:25">
      <c r="A185" s="153">
        <v>528</v>
      </c>
      <c r="B185" s="153" t="s">
        <v>164</v>
      </c>
      <c r="C185" s="153" t="s">
        <v>165</v>
      </c>
      <c r="D185" s="153" t="s">
        <v>214</v>
      </c>
      <c r="E185" s="153" t="s">
        <v>167</v>
      </c>
      <c r="F185" s="136" t="s">
        <v>168</v>
      </c>
      <c r="G185" s="154">
        <v>70.661099936400007</v>
      </c>
      <c r="H185" s="154">
        <v>0</v>
      </c>
      <c r="I185" s="154">
        <v>0</v>
      </c>
      <c r="J185" s="155">
        <f t="shared" si="27"/>
        <v>0</v>
      </c>
      <c r="K185" s="155">
        <f t="shared" si="28"/>
        <v>0</v>
      </c>
      <c r="L185" s="155">
        <f>IF(F185="Current ASP",IF(ISERROR(VLOOKUP(A185,#REF!,3,FALSE)),1,1-VLOOKUP(A185,#REF!,3,FALSE)),0)</f>
        <v>0</v>
      </c>
      <c r="M185" s="137">
        <v>2011.38728722</v>
      </c>
      <c r="N185" s="154">
        <f t="shared" si="29"/>
        <v>2011.38728722</v>
      </c>
      <c r="O185" s="154">
        <f t="shared" si="30"/>
        <v>0</v>
      </c>
      <c r="P185" s="154">
        <f t="shared" si="31"/>
        <v>0</v>
      </c>
      <c r="Q185" s="154">
        <v>403.84500696411232</v>
      </c>
      <c r="R185" s="154">
        <f t="shared" si="32"/>
        <v>403.84500696411232</v>
      </c>
      <c r="S185" s="154">
        <f t="shared" si="33"/>
        <v>0</v>
      </c>
      <c r="T185" s="154">
        <f t="shared" si="34"/>
        <v>0</v>
      </c>
      <c r="U185" s="154">
        <f t="shared" si="35"/>
        <v>2415.2322941841121</v>
      </c>
      <c r="V185" s="154">
        <f t="shared" si="36"/>
        <v>0</v>
      </c>
      <c r="W185" s="154">
        <f t="shared" si="37"/>
        <v>0</v>
      </c>
      <c r="X185" s="137">
        <f t="shared" si="38"/>
        <v>0</v>
      </c>
      <c r="Y185" s="137">
        <f t="shared" si="39"/>
        <v>0</v>
      </c>
    </row>
    <row r="186" spans="1:25">
      <c r="A186" s="153">
        <v>529</v>
      </c>
      <c r="B186" s="153" t="s">
        <v>164</v>
      </c>
      <c r="C186" s="153" t="s">
        <v>165</v>
      </c>
      <c r="D186" s="153" t="s">
        <v>215</v>
      </c>
      <c r="E186" s="153" t="s">
        <v>167</v>
      </c>
      <c r="F186" s="136" t="s">
        <v>168</v>
      </c>
      <c r="G186" s="154">
        <v>25.163368860999999</v>
      </c>
      <c r="H186" s="154">
        <v>0</v>
      </c>
      <c r="I186" s="154">
        <v>0</v>
      </c>
      <c r="J186" s="155">
        <f t="shared" si="27"/>
        <v>0</v>
      </c>
      <c r="K186" s="155">
        <f t="shared" si="28"/>
        <v>0</v>
      </c>
      <c r="L186" s="155">
        <f>IF(F186="Current ASP",IF(ISERROR(VLOOKUP(A186,#REF!,3,FALSE)),1,1-VLOOKUP(A186,#REF!,3,FALSE)),0)</f>
        <v>0</v>
      </c>
      <c r="M186" s="137">
        <v>983.28887750399997</v>
      </c>
      <c r="N186" s="154">
        <f t="shared" si="29"/>
        <v>983.28887750399997</v>
      </c>
      <c r="O186" s="154">
        <f t="shared" si="30"/>
        <v>0</v>
      </c>
      <c r="P186" s="154">
        <f t="shared" si="31"/>
        <v>0</v>
      </c>
      <c r="Q186" s="154">
        <v>442.67361059229353</v>
      </c>
      <c r="R186" s="154">
        <f t="shared" si="32"/>
        <v>442.67361059229353</v>
      </c>
      <c r="S186" s="154">
        <f t="shared" si="33"/>
        <v>0</v>
      </c>
      <c r="T186" s="154">
        <f t="shared" si="34"/>
        <v>0</v>
      </c>
      <c r="U186" s="154">
        <f t="shared" si="35"/>
        <v>1425.9624880962936</v>
      </c>
      <c r="V186" s="154">
        <f t="shared" si="36"/>
        <v>0</v>
      </c>
      <c r="W186" s="154">
        <f t="shared" si="37"/>
        <v>0</v>
      </c>
      <c r="X186" s="137">
        <f t="shared" si="38"/>
        <v>0</v>
      </c>
      <c r="Y186" s="137">
        <f t="shared" si="39"/>
        <v>0</v>
      </c>
    </row>
    <row r="187" spans="1:25">
      <c r="A187" s="153">
        <v>530</v>
      </c>
      <c r="B187" s="153" t="s">
        <v>164</v>
      </c>
      <c r="C187" s="153" t="s">
        <v>165</v>
      </c>
      <c r="D187" s="153" t="s">
        <v>216</v>
      </c>
      <c r="E187" s="153" t="s">
        <v>167</v>
      </c>
      <c r="F187" s="136" t="s">
        <v>168</v>
      </c>
      <c r="G187" s="154">
        <v>50.964516055499999</v>
      </c>
      <c r="H187" s="154">
        <v>0</v>
      </c>
      <c r="I187" s="154">
        <v>0</v>
      </c>
      <c r="J187" s="155">
        <f t="shared" si="27"/>
        <v>0</v>
      </c>
      <c r="K187" s="155">
        <f t="shared" si="28"/>
        <v>0</v>
      </c>
      <c r="L187" s="155">
        <f>IF(F187="Current ASP",IF(ISERROR(VLOOKUP(A187,#REF!,3,FALSE)),1,1-VLOOKUP(A187,#REF!,3,FALSE)),0)</f>
        <v>0</v>
      </c>
      <c r="M187" s="137">
        <v>1353.0072847700001</v>
      </c>
      <c r="N187" s="154">
        <f t="shared" si="29"/>
        <v>1353.0072847700001</v>
      </c>
      <c r="O187" s="154">
        <f t="shared" si="30"/>
        <v>0</v>
      </c>
      <c r="P187" s="154">
        <f t="shared" si="31"/>
        <v>0</v>
      </c>
      <c r="Q187" s="154">
        <v>251.9501198515606</v>
      </c>
      <c r="R187" s="154">
        <f t="shared" si="32"/>
        <v>251.9501198515606</v>
      </c>
      <c r="S187" s="154">
        <f t="shared" si="33"/>
        <v>0</v>
      </c>
      <c r="T187" s="154">
        <f t="shared" si="34"/>
        <v>0</v>
      </c>
      <c r="U187" s="154">
        <f t="shared" si="35"/>
        <v>1604.9574046215607</v>
      </c>
      <c r="V187" s="154">
        <f t="shared" si="36"/>
        <v>0</v>
      </c>
      <c r="W187" s="154">
        <f t="shared" si="37"/>
        <v>0</v>
      </c>
      <c r="X187" s="137">
        <f t="shared" si="38"/>
        <v>0</v>
      </c>
      <c r="Y187" s="137">
        <f t="shared" si="39"/>
        <v>0</v>
      </c>
    </row>
    <row r="188" spans="1:25">
      <c r="A188" s="153">
        <v>531</v>
      </c>
      <c r="B188" s="153" t="s">
        <v>164</v>
      </c>
      <c r="C188" s="153" t="s">
        <v>165</v>
      </c>
      <c r="D188" s="153" t="s">
        <v>216</v>
      </c>
      <c r="E188" s="153" t="s">
        <v>167</v>
      </c>
      <c r="F188" s="136" t="s">
        <v>168</v>
      </c>
      <c r="G188" s="154">
        <v>53.612598048599999</v>
      </c>
      <c r="H188" s="154">
        <v>0</v>
      </c>
      <c r="I188" s="154">
        <v>0</v>
      </c>
      <c r="J188" s="155">
        <f t="shared" si="27"/>
        <v>0</v>
      </c>
      <c r="K188" s="155">
        <f t="shared" si="28"/>
        <v>0</v>
      </c>
      <c r="L188" s="155">
        <f>IF(F188="Current ASP",IF(ISERROR(VLOOKUP(A188,#REF!,3,FALSE)),1,1-VLOOKUP(A188,#REF!,3,FALSE)),0)</f>
        <v>0</v>
      </c>
      <c r="M188" s="137">
        <v>1552.1025941400001</v>
      </c>
      <c r="N188" s="154">
        <f t="shared" si="29"/>
        <v>1552.1025941400001</v>
      </c>
      <c r="O188" s="154">
        <f t="shared" si="30"/>
        <v>0</v>
      </c>
      <c r="P188" s="154">
        <f t="shared" si="31"/>
        <v>0</v>
      </c>
      <c r="Q188" s="154">
        <v>257.71108441955812</v>
      </c>
      <c r="R188" s="154">
        <f t="shared" si="32"/>
        <v>257.71108441955812</v>
      </c>
      <c r="S188" s="154">
        <f t="shared" si="33"/>
        <v>0</v>
      </c>
      <c r="T188" s="154">
        <f t="shared" si="34"/>
        <v>0</v>
      </c>
      <c r="U188" s="154">
        <f t="shared" si="35"/>
        <v>1809.8136785595582</v>
      </c>
      <c r="V188" s="154">
        <f t="shared" si="36"/>
        <v>0</v>
      </c>
      <c r="W188" s="154">
        <f t="shared" si="37"/>
        <v>0</v>
      </c>
      <c r="X188" s="137">
        <f t="shared" si="38"/>
        <v>0</v>
      </c>
      <c r="Y188" s="137">
        <f t="shared" si="39"/>
        <v>0</v>
      </c>
    </row>
    <row r="189" spans="1:25">
      <c r="A189" s="153">
        <v>532</v>
      </c>
      <c r="B189" s="153" t="s">
        <v>164</v>
      </c>
      <c r="C189" s="153" t="s">
        <v>165</v>
      </c>
      <c r="D189" s="153" t="s">
        <v>216</v>
      </c>
      <c r="E189" s="153" t="s">
        <v>167</v>
      </c>
      <c r="F189" s="136" t="s">
        <v>168</v>
      </c>
      <c r="G189" s="154">
        <v>47.500009566999999</v>
      </c>
      <c r="H189" s="154">
        <v>0</v>
      </c>
      <c r="I189" s="154">
        <v>0</v>
      </c>
      <c r="J189" s="155">
        <f t="shared" si="27"/>
        <v>0</v>
      </c>
      <c r="K189" s="155">
        <f t="shared" si="28"/>
        <v>0</v>
      </c>
      <c r="L189" s="155">
        <f>IF(F189="Current ASP",IF(ISERROR(VLOOKUP(A189,#REF!,3,FALSE)),1,1-VLOOKUP(A189,#REF!,3,FALSE)),0)</f>
        <v>0</v>
      </c>
      <c r="M189" s="137">
        <v>11.496675379399999</v>
      </c>
      <c r="N189" s="154">
        <f t="shared" si="29"/>
        <v>11.496675379399999</v>
      </c>
      <c r="O189" s="154">
        <f t="shared" si="30"/>
        <v>0</v>
      </c>
      <c r="P189" s="154">
        <f t="shared" si="31"/>
        <v>0</v>
      </c>
      <c r="Q189" s="154">
        <v>30.025937882781967</v>
      </c>
      <c r="R189" s="154">
        <f t="shared" si="32"/>
        <v>30.025937882781967</v>
      </c>
      <c r="S189" s="154">
        <f t="shared" si="33"/>
        <v>0</v>
      </c>
      <c r="T189" s="154">
        <f t="shared" si="34"/>
        <v>0</v>
      </c>
      <c r="U189" s="154">
        <f t="shared" si="35"/>
        <v>41.522613262181963</v>
      </c>
      <c r="V189" s="154">
        <f t="shared" si="36"/>
        <v>0</v>
      </c>
      <c r="W189" s="154">
        <f t="shared" si="37"/>
        <v>0</v>
      </c>
      <c r="X189" s="137">
        <f t="shared" si="38"/>
        <v>0</v>
      </c>
      <c r="Y189" s="137">
        <f t="shared" si="39"/>
        <v>0</v>
      </c>
    </row>
    <row r="190" spans="1:25">
      <c r="A190" s="153">
        <v>533</v>
      </c>
      <c r="B190" s="153" t="s">
        <v>164</v>
      </c>
      <c r="C190" s="153" t="s">
        <v>165</v>
      </c>
      <c r="D190" s="153" t="s">
        <v>217</v>
      </c>
      <c r="E190" s="153" t="s">
        <v>167</v>
      </c>
      <c r="F190" s="136" t="s">
        <v>168</v>
      </c>
      <c r="G190" s="154">
        <v>65.295933867800002</v>
      </c>
      <c r="H190" s="154">
        <v>0</v>
      </c>
      <c r="I190" s="154">
        <v>0</v>
      </c>
      <c r="J190" s="155">
        <f t="shared" si="27"/>
        <v>0</v>
      </c>
      <c r="K190" s="155">
        <f t="shared" si="28"/>
        <v>0</v>
      </c>
      <c r="L190" s="155">
        <f>IF(F190="Current ASP",IF(ISERROR(VLOOKUP(A190,#REF!,3,FALSE)),1,1-VLOOKUP(A190,#REF!,3,FALSE)),0)</f>
        <v>0</v>
      </c>
      <c r="M190" s="137">
        <v>3383.8633156599999</v>
      </c>
      <c r="N190" s="154">
        <f t="shared" si="29"/>
        <v>3383.8633156599999</v>
      </c>
      <c r="O190" s="154">
        <f t="shared" si="30"/>
        <v>0</v>
      </c>
      <c r="P190" s="154">
        <f t="shared" si="31"/>
        <v>0</v>
      </c>
      <c r="Q190" s="154">
        <v>1039.0820304502358</v>
      </c>
      <c r="R190" s="154">
        <f t="shared" si="32"/>
        <v>1039.0820304502358</v>
      </c>
      <c r="S190" s="154">
        <f t="shared" si="33"/>
        <v>0</v>
      </c>
      <c r="T190" s="154">
        <f t="shared" si="34"/>
        <v>0</v>
      </c>
      <c r="U190" s="154">
        <f t="shared" si="35"/>
        <v>4422.9453461102357</v>
      </c>
      <c r="V190" s="154">
        <f t="shared" si="36"/>
        <v>0</v>
      </c>
      <c r="W190" s="154">
        <f t="shared" si="37"/>
        <v>0</v>
      </c>
      <c r="X190" s="137">
        <f t="shared" si="38"/>
        <v>0</v>
      </c>
      <c r="Y190" s="137">
        <f t="shared" si="39"/>
        <v>0</v>
      </c>
    </row>
    <row r="191" spans="1:25">
      <c r="A191" s="153">
        <v>534</v>
      </c>
      <c r="B191" s="153" t="s">
        <v>164</v>
      </c>
      <c r="C191" s="153" t="s">
        <v>165</v>
      </c>
      <c r="D191" s="153" t="s">
        <v>218</v>
      </c>
      <c r="E191" s="153" t="s">
        <v>167</v>
      </c>
      <c r="F191" s="136" t="s">
        <v>168</v>
      </c>
      <c r="G191" s="154">
        <v>55.358594859999997</v>
      </c>
      <c r="H191" s="154">
        <v>0</v>
      </c>
      <c r="I191" s="154">
        <v>0</v>
      </c>
      <c r="J191" s="155">
        <f t="shared" si="27"/>
        <v>0</v>
      </c>
      <c r="K191" s="155">
        <f t="shared" si="28"/>
        <v>0</v>
      </c>
      <c r="L191" s="155">
        <f>IF(F191="Current ASP",IF(ISERROR(VLOOKUP(A191,#REF!,3,FALSE)),1,1-VLOOKUP(A191,#REF!,3,FALSE)),0)</f>
        <v>0</v>
      </c>
      <c r="M191" s="137">
        <v>0</v>
      </c>
      <c r="N191" s="154">
        <f t="shared" si="29"/>
        <v>0</v>
      </c>
      <c r="O191" s="154">
        <f t="shared" si="30"/>
        <v>0</v>
      </c>
      <c r="P191" s="154">
        <f t="shared" si="31"/>
        <v>0</v>
      </c>
      <c r="Q191" s="154">
        <v>48.939293650227789</v>
      </c>
      <c r="R191" s="154">
        <f t="shared" si="32"/>
        <v>48.939293650227789</v>
      </c>
      <c r="S191" s="154">
        <f t="shared" si="33"/>
        <v>0</v>
      </c>
      <c r="T191" s="154">
        <f t="shared" si="34"/>
        <v>0</v>
      </c>
      <c r="U191" s="154">
        <f t="shared" si="35"/>
        <v>48.939293650227789</v>
      </c>
      <c r="V191" s="154">
        <f t="shared" si="36"/>
        <v>0</v>
      </c>
      <c r="W191" s="154">
        <f t="shared" si="37"/>
        <v>0</v>
      </c>
      <c r="X191" s="137">
        <f t="shared" si="38"/>
        <v>0</v>
      </c>
      <c r="Y191" s="137">
        <f t="shared" si="39"/>
        <v>0</v>
      </c>
    </row>
    <row r="192" spans="1:25">
      <c r="A192" s="153">
        <v>535</v>
      </c>
      <c r="B192" s="153" t="s">
        <v>164</v>
      </c>
      <c r="C192" s="153" t="s">
        <v>165</v>
      </c>
      <c r="D192" s="153" t="s">
        <v>219</v>
      </c>
      <c r="E192" s="153" t="s">
        <v>167</v>
      </c>
      <c r="F192" s="136" t="s">
        <v>168</v>
      </c>
      <c r="G192" s="154">
        <v>7.5563865746600003</v>
      </c>
      <c r="H192" s="154">
        <v>0</v>
      </c>
      <c r="I192" s="154">
        <v>0</v>
      </c>
      <c r="J192" s="155">
        <f t="shared" si="27"/>
        <v>0</v>
      </c>
      <c r="K192" s="155">
        <f t="shared" si="28"/>
        <v>0</v>
      </c>
      <c r="L192" s="155">
        <f>IF(F192="Current ASP",IF(ISERROR(VLOOKUP(A192,#REF!,3,FALSE)),1,1-VLOOKUP(A192,#REF!,3,FALSE)),0)</f>
        <v>0</v>
      </c>
      <c r="M192" s="137">
        <v>143.46631326599999</v>
      </c>
      <c r="N192" s="154">
        <f t="shared" si="29"/>
        <v>143.46631326599999</v>
      </c>
      <c r="O192" s="154">
        <f t="shared" si="30"/>
        <v>0</v>
      </c>
      <c r="P192" s="154">
        <f t="shared" si="31"/>
        <v>0</v>
      </c>
      <c r="Q192" s="154">
        <v>45.574223920254653</v>
      </c>
      <c r="R192" s="154">
        <f t="shared" si="32"/>
        <v>45.574223920254653</v>
      </c>
      <c r="S192" s="154">
        <f t="shared" si="33"/>
        <v>0</v>
      </c>
      <c r="T192" s="154">
        <f t="shared" si="34"/>
        <v>0</v>
      </c>
      <c r="U192" s="154">
        <f t="shared" si="35"/>
        <v>189.04053718625465</v>
      </c>
      <c r="V192" s="154">
        <f t="shared" si="36"/>
        <v>0</v>
      </c>
      <c r="W192" s="154">
        <f t="shared" si="37"/>
        <v>0</v>
      </c>
      <c r="X192" s="137">
        <f t="shared" si="38"/>
        <v>0</v>
      </c>
      <c r="Y192" s="137">
        <f t="shared" si="39"/>
        <v>0</v>
      </c>
    </row>
    <row r="193" spans="1:25">
      <c r="A193" s="153">
        <v>536</v>
      </c>
      <c r="B193" s="153" t="s">
        <v>164</v>
      </c>
      <c r="C193" s="153" t="s">
        <v>165</v>
      </c>
      <c r="D193" s="153" t="s">
        <v>218</v>
      </c>
      <c r="E193" s="153" t="s">
        <v>167</v>
      </c>
      <c r="F193" s="136" t="s">
        <v>168</v>
      </c>
      <c r="G193" s="154">
        <v>8.2343532525200001</v>
      </c>
      <c r="H193" s="154">
        <v>0</v>
      </c>
      <c r="I193" s="154">
        <v>0</v>
      </c>
      <c r="J193" s="155">
        <f t="shared" si="27"/>
        <v>0</v>
      </c>
      <c r="K193" s="155">
        <f t="shared" si="28"/>
        <v>0</v>
      </c>
      <c r="L193" s="155">
        <f>IF(F193="Current ASP",IF(ISERROR(VLOOKUP(A193,#REF!,3,FALSE)),1,1-VLOOKUP(A193,#REF!,3,FALSE)),0)</f>
        <v>0</v>
      </c>
      <c r="M193" s="137">
        <v>43.867127967800002</v>
      </c>
      <c r="N193" s="154">
        <f t="shared" si="29"/>
        <v>43.867127967800002</v>
      </c>
      <c r="O193" s="154">
        <f t="shared" si="30"/>
        <v>0</v>
      </c>
      <c r="P193" s="154">
        <f t="shared" si="31"/>
        <v>0</v>
      </c>
      <c r="Q193" s="154">
        <v>277.72504603179152</v>
      </c>
      <c r="R193" s="154">
        <f t="shared" si="32"/>
        <v>277.72504603179152</v>
      </c>
      <c r="S193" s="154">
        <f t="shared" si="33"/>
        <v>0</v>
      </c>
      <c r="T193" s="154">
        <f t="shared" si="34"/>
        <v>0</v>
      </c>
      <c r="U193" s="154">
        <f t="shared" si="35"/>
        <v>321.59217399959152</v>
      </c>
      <c r="V193" s="154">
        <f t="shared" si="36"/>
        <v>0</v>
      </c>
      <c r="W193" s="154">
        <f t="shared" si="37"/>
        <v>0</v>
      </c>
      <c r="X193" s="137">
        <f t="shared" si="38"/>
        <v>0</v>
      </c>
      <c r="Y193" s="137">
        <f t="shared" si="39"/>
        <v>0</v>
      </c>
    </row>
    <row r="194" spans="1:25">
      <c r="A194" s="153">
        <v>537</v>
      </c>
      <c r="B194" s="153" t="s">
        <v>164</v>
      </c>
      <c r="C194" s="153" t="s">
        <v>165</v>
      </c>
      <c r="D194" s="153" t="s">
        <v>217</v>
      </c>
      <c r="E194" s="153" t="s">
        <v>167</v>
      </c>
      <c r="F194" s="136" t="s">
        <v>168</v>
      </c>
      <c r="G194" s="154">
        <v>8.4806741498099996</v>
      </c>
      <c r="H194" s="154">
        <v>0</v>
      </c>
      <c r="I194" s="154">
        <v>0</v>
      </c>
      <c r="J194" s="155">
        <f t="shared" si="27"/>
        <v>0</v>
      </c>
      <c r="K194" s="155">
        <f t="shared" si="28"/>
        <v>0</v>
      </c>
      <c r="L194" s="155">
        <f>IF(F194="Current ASP",IF(ISERROR(VLOOKUP(A194,#REF!,3,FALSE)),1,1-VLOOKUP(A194,#REF!,3,FALSE)),0)</f>
        <v>0</v>
      </c>
      <c r="M194" s="137">
        <v>2834.6586823100001</v>
      </c>
      <c r="N194" s="154">
        <f t="shared" si="29"/>
        <v>2834.6586823100001</v>
      </c>
      <c r="O194" s="154">
        <f t="shared" si="30"/>
        <v>0</v>
      </c>
      <c r="P194" s="154">
        <f t="shared" si="31"/>
        <v>0</v>
      </c>
      <c r="Q194" s="154">
        <v>144.59235808169277</v>
      </c>
      <c r="R194" s="154">
        <f t="shared" si="32"/>
        <v>144.59235808169277</v>
      </c>
      <c r="S194" s="154">
        <f t="shared" si="33"/>
        <v>0</v>
      </c>
      <c r="T194" s="154">
        <f t="shared" si="34"/>
        <v>0</v>
      </c>
      <c r="U194" s="154">
        <f t="shared" si="35"/>
        <v>2979.2510403916931</v>
      </c>
      <c r="V194" s="154">
        <f t="shared" si="36"/>
        <v>0</v>
      </c>
      <c r="W194" s="154">
        <f t="shared" si="37"/>
        <v>0</v>
      </c>
      <c r="X194" s="137">
        <f t="shared" si="38"/>
        <v>0</v>
      </c>
      <c r="Y194" s="137">
        <f t="shared" si="39"/>
        <v>0</v>
      </c>
    </row>
    <row r="195" spans="1:25">
      <c r="A195" s="153">
        <v>538</v>
      </c>
      <c r="B195" s="153" t="s">
        <v>164</v>
      </c>
      <c r="C195" s="153" t="s">
        <v>165</v>
      </c>
      <c r="D195" s="153" t="s">
        <v>215</v>
      </c>
      <c r="E195" s="153" t="s">
        <v>167</v>
      </c>
      <c r="F195" s="136" t="s">
        <v>168</v>
      </c>
      <c r="G195" s="154">
        <v>23.570520895800001</v>
      </c>
      <c r="H195" s="154">
        <v>0</v>
      </c>
      <c r="I195" s="154">
        <v>0</v>
      </c>
      <c r="J195" s="155">
        <f t="shared" si="27"/>
        <v>0</v>
      </c>
      <c r="K195" s="155">
        <f t="shared" si="28"/>
        <v>0</v>
      </c>
      <c r="L195" s="155">
        <f>IF(F195="Current ASP",IF(ISERROR(VLOOKUP(A195,#REF!,3,FALSE)),1,1-VLOOKUP(A195,#REF!,3,FALSE)),0)</f>
        <v>0</v>
      </c>
      <c r="M195" s="137">
        <v>115.313636551</v>
      </c>
      <c r="N195" s="154">
        <f t="shared" si="29"/>
        <v>115.313636551</v>
      </c>
      <c r="O195" s="154">
        <f t="shared" si="30"/>
        <v>0</v>
      </c>
      <c r="P195" s="154">
        <f t="shared" si="31"/>
        <v>0</v>
      </c>
      <c r="Q195" s="154">
        <v>10931.199020704771</v>
      </c>
      <c r="R195" s="154">
        <f t="shared" si="32"/>
        <v>10931.199020704771</v>
      </c>
      <c r="S195" s="154">
        <f t="shared" si="33"/>
        <v>0</v>
      </c>
      <c r="T195" s="154">
        <f t="shared" si="34"/>
        <v>0</v>
      </c>
      <c r="U195" s="154">
        <f t="shared" si="35"/>
        <v>11046.512657255771</v>
      </c>
      <c r="V195" s="154">
        <f t="shared" si="36"/>
        <v>0</v>
      </c>
      <c r="W195" s="154">
        <f t="shared" si="37"/>
        <v>0</v>
      </c>
      <c r="X195" s="137">
        <f t="shared" si="38"/>
        <v>0</v>
      </c>
      <c r="Y195" s="137">
        <f t="shared" si="39"/>
        <v>0</v>
      </c>
    </row>
    <row r="196" spans="1:25">
      <c r="A196" s="153">
        <v>539</v>
      </c>
      <c r="B196" s="153" t="s">
        <v>164</v>
      </c>
      <c r="C196" s="153" t="s">
        <v>165</v>
      </c>
      <c r="D196" s="153" t="s">
        <v>218</v>
      </c>
      <c r="E196" s="153" t="s">
        <v>167</v>
      </c>
      <c r="F196" s="136" t="s">
        <v>168</v>
      </c>
      <c r="G196" s="154">
        <v>33.164499040800003</v>
      </c>
      <c r="H196" s="154">
        <v>0</v>
      </c>
      <c r="I196" s="154">
        <v>0</v>
      </c>
      <c r="J196" s="155">
        <f t="shared" si="27"/>
        <v>0</v>
      </c>
      <c r="K196" s="155">
        <f t="shared" si="28"/>
        <v>0</v>
      </c>
      <c r="L196" s="155">
        <f>IF(F196="Current ASP",IF(ISERROR(VLOOKUP(A196,#REF!,3,FALSE)),1,1-VLOOKUP(A196,#REF!,3,FALSE)),0)</f>
        <v>0</v>
      </c>
      <c r="M196" s="137">
        <v>1273.8669399600001</v>
      </c>
      <c r="N196" s="154">
        <f t="shared" si="29"/>
        <v>1273.8669399600001</v>
      </c>
      <c r="O196" s="154">
        <f t="shared" si="30"/>
        <v>0</v>
      </c>
      <c r="P196" s="154">
        <f t="shared" si="31"/>
        <v>0</v>
      </c>
      <c r="Q196" s="154">
        <v>347.76620948617301</v>
      </c>
      <c r="R196" s="154">
        <f t="shared" si="32"/>
        <v>347.76620948617301</v>
      </c>
      <c r="S196" s="154">
        <f t="shared" si="33"/>
        <v>0</v>
      </c>
      <c r="T196" s="154">
        <f t="shared" si="34"/>
        <v>0</v>
      </c>
      <c r="U196" s="154">
        <f t="shared" si="35"/>
        <v>1621.6331494461731</v>
      </c>
      <c r="V196" s="154">
        <f t="shared" si="36"/>
        <v>0</v>
      </c>
      <c r="W196" s="154">
        <f t="shared" si="37"/>
        <v>0</v>
      </c>
      <c r="X196" s="137">
        <f t="shared" si="38"/>
        <v>0</v>
      </c>
      <c r="Y196" s="137">
        <f t="shared" si="39"/>
        <v>0</v>
      </c>
    </row>
    <row r="197" spans="1:25">
      <c r="A197" s="153">
        <v>540</v>
      </c>
      <c r="B197" s="153" t="s">
        <v>164</v>
      </c>
      <c r="C197" s="153" t="s">
        <v>165</v>
      </c>
      <c r="D197" s="153" t="s">
        <v>219</v>
      </c>
      <c r="E197" s="153" t="s">
        <v>167</v>
      </c>
      <c r="F197" s="136" t="s">
        <v>168</v>
      </c>
      <c r="G197" s="154">
        <v>13.880804659000001</v>
      </c>
      <c r="H197" s="154">
        <v>0</v>
      </c>
      <c r="I197" s="154">
        <v>0</v>
      </c>
      <c r="J197" s="155">
        <f t="shared" si="27"/>
        <v>0</v>
      </c>
      <c r="K197" s="155">
        <f t="shared" si="28"/>
        <v>0</v>
      </c>
      <c r="L197" s="155">
        <f>IF(F197="Current ASP",IF(ISERROR(VLOOKUP(A197,#REF!,3,FALSE)),1,1-VLOOKUP(A197,#REF!,3,FALSE)),0)</f>
        <v>0</v>
      </c>
      <c r="M197" s="137">
        <v>316.613955449</v>
      </c>
      <c r="N197" s="154">
        <f t="shared" si="29"/>
        <v>316.613955449</v>
      </c>
      <c r="O197" s="154">
        <f t="shared" si="30"/>
        <v>0</v>
      </c>
      <c r="P197" s="154">
        <f t="shared" si="31"/>
        <v>0</v>
      </c>
      <c r="Q197" s="154">
        <v>48.762008531849595</v>
      </c>
      <c r="R197" s="154">
        <f t="shared" si="32"/>
        <v>48.762008531849595</v>
      </c>
      <c r="S197" s="154">
        <f t="shared" si="33"/>
        <v>0</v>
      </c>
      <c r="T197" s="154">
        <f t="shared" si="34"/>
        <v>0</v>
      </c>
      <c r="U197" s="154">
        <f t="shared" si="35"/>
        <v>365.37596398084958</v>
      </c>
      <c r="V197" s="154">
        <f t="shared" si="36"/>
        <v>0</v>
      </c>
      <c r="W197" s="154">
        <f t="shared" si="37"/>
        <v>0</v>
      </c>
      <c r="X197" s="137">
        <f t="shared" si="38"/>
        <v>0</v>
      </c>
      <c r="Y197" s="137">
        <f t="shared" si="39"/>
        <v>0</v>
      </c>
    </row>
    <row r="198" spans="1:25">
      <c r="A198" s="153">
        <v>541</v>
      </c>
      <c r="B198" s="153" t="s">
        <v>164</v>
      </c>
      <c r="C198" s="153" t="s">
        <v>165</v>
      </c>
      <c r="D198" s="153" t="s">
        <v>220</v>
      </c>
      <c r="E198" s="153" t="s">
        <v>167</v>
      </c>
      <c r="F198" s="136" t="s">
        <v>168</v>
      </c>
      <c r="G198" s="154">
        <v>44.107230961500001</v>
      </c>
      <c r="H198" s="154">
        <v>0</v>
      </c>
      <c r="I198" s="154">
        <v>0</v>
      </c>
      <c r="J198" s="155">
        <f t="shared" si="27"/>
        <v>0</v>
      </c>
      <c r="K198" s="155">
        <f t="shared" si="28"/>
        <v>0</v>
      </c>
      <c r="L198" s="155">
        <f>IF(F198="Current ASP",IF(ISERROR(VLOOKUP(A198,#REF!,3,FALSE)),1,1-VLOOKUP(A198,#REF!,3,FALSE)),0)</f>
        <v>0</v>
      </c>
      <c r="M198" s="137">
        <v>2731.2502146900001</v>
      </c>
      <c r="N198" s="154">
        <f t="shared" si="29"/>
        <v>2731.2502146900001</v>
      </c>
      <c r="O198" s="154">
        <f t="shared" si="30"/>
        <v>0</v>
      </c>
      <c r="P198" s="154">
        <f t="shared" si="31"/>
        <v>0</v>
      </c>
      <c r="Q198" s="154">
        <v>557.98185594949405</v>
      </c>
      <c r="R198" s="154">
        <f t="shared" si="32"/>
        <v>557.98185594949405</v>
      </c>
      <c r="S198" s="154">
        <f t="shared" si="33"/>
        <v>0</v>
      </c>
      <c r="T198" s="154">
        <f t="shared" si="34"/>
        <v>0</v>
      </c>
      <c r="U198" s="154">
        <f t="shared" si="35"/>
        <v>3289.2320706394939</v>
      </c>
      <c r="V198" s="154">
        <f t="shared" si="36"/>
        <v>0</v>
      </c>
      <c r="W198" s="154">
        <f t="shared" si="37"/>
        <v>0</v>
      </c>
      <c r="X198" s="137">
        <f t="shared" si="38"/>
        <v>0</v>
      </c>
      <c r="Y198" s="137">
        <f t="shared" si="39"/>
        <v>0</v>
      </c>
    </row>
    <row r="199" spans="1:25">
      <c r="A199" s="153">
        <v>542</v>
      </c>
      <c r="B199" s="153" t="s">
        <v>164</v>
      </c>
      <c r="C199" s="153" t="s">
        <v>165</v>
      </c>
      <c r="D199" s="153" t="s">
        <v>220</v>
      </c>
      <c r="E199" s="153" t="s">
        <v>167</v>
      </c>
      <c r="F199" s="136" t="s">
        <v>168</v>
      </c>
      <c r="G199" s="154">
        <v>42.204710022699999</v>
      </c>
      <c r="H199" s="154">
        <v>0</v>
      </c>
      <c r="I199" s="154">
        <v>0</v>
      </c>
      <c r="J199" s="155">
        <f t="shared" si="27"/>
        <v>0</v>
      </c>
      <c r="K199" s="155">
        <f t="shared" si="28"/>
        <v>0</v>
      </c>
      <c r="L199" s="155">
        <f>IF(F199="Current ASP",IF(ISERROR(VLOOKUP(A199,#REF!,3,FALSE)),1,1-VLOOKUP(A199,#REF!,3,FALSE)),0)</f>
        <v>0</v>
      </c>
      <c r="M199" s="137">
        <v>2254.3428762499998</v>
      </c>
      <c r="N199" s="154">
        <f t="shared" si="29"/>
        <v>2254.3428762499998</v>
      </c>
      <c r="O199" s="154">
        <f t="shared" si="30"/>
        <v>0</v>
      </c>
      <c r="P199" s="154">
        <f t="shared" si="31"/>
        <v>0</v>
      </c>
      <c r="Q199" s="154">
        <v>285.10118837882032</v>
      </c>
      <c r="R199" s="154">
        <f t="shared" si="32"/>
        <v>285.10118837882032</v>
      </c>
      <c r="S199" s="154">
        <f t="shared" si="33"/>
        <v>0</v>
      </c>
      <c r="T199" s="154">
        <f t="shared" si="34"/>
        <v>0</v>
      </c>
      <c r="U199" s="154">
        <f t="shared" si="35"/>
        <v>2539.4440646288203</v>
      </c>
      <c r="V199" s="154">
        <f t="shared" si="36"/>
        <v>0</v>
      </c>
      <c r="W199" s="154">
        <f t="shared" si="37"/>
        <v>0</v>
      </c>
      <c r="X199" s="137">
        <f t="shared" si="38"/>
        <v>0</v>
      </c>
      <c r="Y199" s="137">
        <f t="shared" si="39"/>
        <v>0</v>
      </c>
    </row>
    <row r="200" spans="1:25">
      <c r="A200" s="153">
        <v>543</v>
      </c>
      <c r="B200" s="153" t="s">
        <v>164</v>
      </c>
      <c r="C200" s="153" t="s">
        <v>165</v>
      </c>
      <c r="D200" s="153" t="s">
        <v>220</v>
      </c>
      <c r="E200" s="153" t="s">
        <v>167</v>
      </c>
      <c r="F200" s="136" t="s">
        <v>168</v>
      </c>
      <c r="G200" s="154">
        <v>52.944011922400001</v>
      </c>
      <c r="H200" s="154">
        <v>0</v>
      </c>
      <c r="I200" s="154">
        <v>0</v>
      </c>
      <c r="J200" s="155">
        <f t="shared" si="27"/>
        <v>0</v>
      </c>
      <c r="K200" s="155">
        <f t="shared" si="28"/>
        <v>0</v>
      </c>
      <c r="L200" s="155">
        <f>IF(F200="Current ASP",IF(ISERROR(VLOOKUP(A200,#REF!,3,FALSE)),1,1-VLOOKUP(A200,#REF!,3,FALSE)),0)</f>
        <v>0</v>
      </c>
      <c r="M200" s="137">
        <v>1891.5059045099999</v>
      </c>
      <c r="N200" s="154">
        <f t="shared" si="29"/>
        <v>1891.5059045099999</v>
      </c>
      <c r="O200" s="154">
        <f t="shared" si="30"/>
        <v>0</v>
      </c>
      <c r="P200" s="154">
        <f t="shared" si="31"/>
        <v>0</v>
      </c>
      <c r="Q200" s="154">
        <v>561.25378555530426</v>
      </c>
      <c r="R200" s="154">
        <f t="shared" si="32"/>
        <v>561.25378555530426</v>
      </c>
      <c r="S200" s="154">
        <f t="shared" si="33"/>
        <v>0</v>
      </c>
      <c r="T200" s="154">
        <f t="shared" si="34"/>
        <v>0</v>
      </c>
      <c r="U200" s="154">
        <f t="shared" si="35"/>
        <v>2452.7596900653043</v>
      </c>
      <c r="V200" s="154">
        <f t="shared" si="36"/>
        <v>0</v>
      </c>
      <c r="W200" s="154">
        <f t="shared" si="37"/>
        <v>0</v>
      </c>
      <c r="X200" s="137">
        <f t="shared" si="38"/>
        <v>0</v>
      </c>
      <c r="Y200" s="137">
        <f t="shared" si="39"/>
        <v>0</v>
      </c>
    </row>
    <row r="201" spans="1:25">
      <c r="A201" s="153">
        <v>544</v>
      </c>
      <c r="B201" s="153" t="s">
        <v>164</v>
      </c>
      <c r="C201" s="153" t="s">
        <v>165</v>
      </c>
      <c r="D201" s="153" t="s">
        <v>184</v>
      </c>
      <c r="E201" s="153" t="s">
        <v>167</v>
      </c>
      <c r="F201" s="136" t="s">
        <v>168</v>
      </c>
      <c r="G201" s="154">
        <v>29.8376499544</v>
      </c>
      <c r="H201" s="154">
        <v>0</v>
      </c>
      <c r="I201" s="154">
        <v>0</v>
      </c>
      <c r="J201" s="155">
        <f t="shared" si="27"/>
        <v>0</v>
      </c>
      <c r="K201" s="155">
        <f t="shared" si="28"/>
        <v>0</v>
      </c>
      <c r="L201" s="155">
        <f>IF(F201="Current ASP",IF(ISERROR(VLOOKUP(A201,#REF!,3,FALSE)),1,1-VLOOKUP(A201,#REF!,3,FALSE)),0)</f>
        <v>0</v>
      </c>
      <c r="M201" s="137">
        <v>613.93994834</v>
      </c>
      <c r="N201" s="154">
        <f t="shared" si="29"/>
        <v>613.93994834</v>
      </c>
      <c r="O201" s="154">
        <f t="shared" si="30"/>
        <v>0</v>
      </c>
      <c r="P201" s="154">
        <f t="shared" si="31"/>
        <v>0</v>
      </c>
      <c r="Q201" s="154">
        <v>650.84692295543198</v>
      </c>
      <c r="R201" s="154">
        <f t="shared" si="32"/>
        <v>650.84692295543198</v>
      </c>
      <c r="S201" s="154">
        <f t="shared" si="33"/>
        <v>0</v>
      </c>
      <c r="T201" s="154">
        <f t="shared" si="34"/>
        <v>0</v>
      </c>
      <c r="U201" s="154">
        <f t="shared" si="35"/>
        <v>1264.7868712954319</v>
      </c>
      <c r="V201" s="154">
        <f t="shared" si="36"/>
        <v>0</v>
      </c>
      <c r="W201" s="154">
        <f t="shared" si="37"/>
        <v>0</v>
      </c>
      <c r="X201" s="137">
        <f t="shared" si="38"/>
        <v>0</v>
      </c>
      <c r="Y201" s="137">
        <f t="shared" si="39"/>
        <v>0</v>
      </c>
    </row>
    <row r="202" spans="1:25">
      <c r="A202" s="153">
        <v>545</v>
      </c>
      <c r="B202" s="153" t="s">
        <v>164</v>
      </c>
      <c r="C202" s="153" t="s">
        <v>165</v>
      </c>
      <c r="D202" s="153" t="s">
        <v>184</v>
      </c>
      <c r="E202" s="153" t="s">
        <v>167</v>
      </c>
      <c r="F202" s="136" t="s">
        <v>168</v>
      </c>
      <c r="G202" s="154">
        <v>26.591007683299999</v>
      </c>
      <c r="H202" s="154">
        <v>0</v>
      </c>
      <c r="I202" s="154">
        <v>0</v>
      </c>
      <c r="J202" s="155">
        <f t="shared" ref="J202:J265" si="40">IF(H202&gt;0,H202/G202,0)</f>
        <v>0</v>
      </c>
      <c r="K202" s="155">
        <f t="shared" ref="K202:K265" si="41">IF(E202="Greenfield",1-J202,0)</f>
        <v>0</v>
      </c>
      <c r="L202" s="155">
        <f>IF(F202="Current ASP",IF(ISERROR(VLOOKUP(A202,#REF!,3,FALSE)),1,1-VLOOKUP(A202,#REF!,3,FALSE)),0)</f>
        <v>0</v>
      </c>
      <c r="M202" s="137">
        <v>167.16709602500001</v>
      </c>
      <c r="N202" s="154">
        <f t="shared" ref="N202:N265" si="42">IF($E202="Established",$M202,0)</f>
        <v>167.16709602500001</v>
      </c>
      <c r="O202" s="154">
        <f t="shared" ref="O202:O265" si="43">IF($E202="Greenfield",$M202*J202,0)</f>
        <v>0</v>
      </c>
      <c r="P202" s="154">
        <f t="shared" ref="P202:P265" si="44">IF($E202="Greenfield",$M202*K202,0)</f>
        <v>0</v>
      </c>
      <c r="Q202" s="154">
        <v>122.96206679928143</v>
      </c>
      <c r="R202" s="154">
        <f t="shared" ref="R202:R265" si="45">IF($E202="Established",$Q202,0)</f>
        <v>122.96206679928143</v>
      </c>
      <c r="S202" s="154">
        <f t="shared" ref="S202:S265" si="46">IF($E202="Greenfield",$Q202*J202,0)</f>
        <v>0</v>
      </c>
      <c r="T202" s="154">
        <f t="shared" ref="T202:T265" si="47">IF($E202="Greenfield",$Q202*K202,0)</f>
        <v>0</v>
      </c>
      <c r="U202" s="154">
        <f t="shared" ref="U202:U265" si="48">N202+R202</f>
        <v>290.12916282428142</v>
      </c>
      <c r="V202" s="154">
        <f t="shared" ref="V202:V265" si="49">O202+S202</f>
        <v>0</v>
      </c>
      <c r="W202" s="154">
        <f t="shared" ref="W202:W265" si="50">P202+T202</f>
        <v>0</v>
      </c>
      <c r="X202" s="137">
        <f t="shared" ref="X202:X265" si="51">L202*M202*K202</f>
        <v>0</v>
      </c>
      <c r="Y202" s="137">
        <f t="shared" ref="Y202:Y265" si="52">Q202*L202*K202</f>
        <v>0</v>
      </c>
    </row>
    <row r="203" spans="1:25">
      <c r="A203" s="153">
        <v>546</v>
      </c>
      <c r="B203" s="153" t="s">
        <v>164</v>
      </c>
      <c r="C203" s="153" t="s">
        <v>165</v>
      </c>
      <c r="D203" s="153" t="s">
        <v>221</v>
      </c>
      <c r="E203" s="153" t="s">
        <v>167</v>
      </c>
      <c r="F203" s="136" t="s">
        <v>168</v>
      </c>
      <c r="G203" s="154">
        <v>83.342663780699993</v>
      </c>
      <c r="H203" s="154">
        <v>0</v>
      </c>
      <c r="I203" s="154">
        <v>0</v>
      </c>
      <c r="J203" s="155">
        <f t="shared" si="40"/>
        <v>0</v>
      </c>
      <c r="K203" s="155">
        <f t="shared" si="41"/>
        <v>0</v>
      </c>
      <c r="L203" s="155">
        <f>IF(F203="Current ASP",IF(ISERROR(VLOOKUP(A203,#REF!,3,FALSE)),1,1-VLOOKUP(A203,#REF!,3,FALSE)),0)</f>
        <v>0</v>
      </c>
      <c r="M203" s="137">
        <v>1383.96071796</v>
      </c>
      <c r="N203" s="154">
        <f t="shared" si="42"/>
        <v>1383.96071796</v>
      </c>
      <c r="O203" s="154">
        <f t="shared" si="43"/>
        <v>0</v>
      </c>
      <c r="P203" s="154">
        <f t="shared" si="44"/>
        <v>0</v>
      </c>
      <c r="Q203" s="154">
        <v>3907.033274743068</v>
      </c>
      <c r="R203" s="154">
        <f t="shared" si="45"/>
        <v>3907.033274743068</v>
      </c>
      <c r="S203" s="154">
        <f t="shared" si="46"/>
        <v>0</v>
      </c>
      <c r="T203" s="154">
        <f t="shared" si="47"/>
        <v>0</v>
      </c>
      <c r="U203" s="154">
        <f t="shared" si="48"/>
        <v>5290.9939927030682</v>
      </c>
      <c r="V203" s="154">
        <f t="shared" si="49"/>
        <v>0</v>
      </c>
      <c r="W203" s="154">
        <f t="shared" si="50"/>
        <v>0</v>
      </c>
      <c r="X203" s="137">
        <f t="shared" si="51"/>
        <v>0</v>
      </c>
      <c r="Y203" s="137">
        <f t="shared" si="52"/>
        <v>0</v>
      </c>
    </row>
    <row r="204" spans="1:25">
      <c r="A204" s="153">
        <v>547</v>
      </c>
      <c r="B204" s="153" t="s">
        <v>164</v>
      </c>
      <c r="C204" s="153" t="s">
        <v>165</v>
      </c>
      <c r="D204" s="153" t="s">
        <v>222</v>
      </c>
      <c r="E204" s="153" t="s">
        <v>167</v>
      </c>
      <c r="F204" s="136" t="s">
        <v>168</v>
      </c>
      <c r="G204" s="154">
        <v>63.612908453000003</v>
      </c>
      <c r="H204" s="154">
        <v>0</v>
      </c>
      <c r="I204" s="154">
        <v>0</v>
      </c>
      <c r="J204" s="155">
        <f t="shared" si="40"/>
        <v>0</v>
      </c>
      <c r="K204" s="155">
        <f t="shared" si="41"/>
        <v>0</v>
      </c>
      <c r="L204" s="155">
        <f>IF(F204="Current ASP",IF(ISERROR(VLOOKUP(A204,#REF!,3,FALSE)),1,1-VLOOKUP(A204,#REF!,3,FALSE)),0)</f>
        <v>0</v>
      </c>
      <c r="M204" s="137">
        <v>2269.5332492399998</v>
      </c>
      <c r="N204" s="154">
        <f t="shared" si="42"/>
        <v>2269.5332492399998</v>
      </c>
      <c r="O204" s="154">
        <f t="shared" si="43"/>
        <v>0</v>
      </c>
      <c r="P204" s="154">
        <f t="shared" si="44"/>
        <v>0</v>
      </c>
      <c r="Q204" s="154">
        <v>434.26975222219113</v>
      </c>
      <c r="R204" s="154">
        <f t="shared" si="45"/>
        <v>434.26975222219113</v>
      </c>
      <c r="S204" s="154">
        <f t="shared" si="46"/>
        <v>0</v>
      </c>
      <c r="T204" s="154">
        <f t="shared" si="47"/>
        <v>0</v>
      </c>
      <c r="U204" s="154">
        <f t="shared" si="48"/>
        <v>2703.8030014621909</v>
      </c>
      <c r="V204" s="154">
        <f t="shared" si="49"/>
        <v>0</v>
      </c>
      <c r="W204" s="154">
        <f t="shared" si="50"/>
        <v>0</v>
      </c>
      <c r="X204" s="137">
        <f t="shared" si="51"/>
        <v>0</v>
      </c>
      <c r="Y204" s="137">
        <f t="shared" si="52"/>
        <v>0</v>
      </c>
    </row>
    <row r="205" spans="1:25">
      <c r="A205" s="153">
        <v>548</v>
      </c>
      <c r="B205" s="153" t="s">
        <v>164</v>
      </c>
      <c r="C205" s="153" t="s">
        <v>165</v>
      </c>
      <c r="D205" s="153" t="s">
        <v>223</v>
      </c>
      <c r="E205" s="153" t="s">
        <v>167</v>
      </c>
      <c r="F205" s="136" t="s">
        <v>168</v>
      </c>
      <c r="G205" s="154">
        <v>10.477716390199999</v>
      </c>
      <c r="H205" s="154">
        <v>0</v>
      </c>
      <c r="I205" s="154">
        <v>0</v>
      </c>
      <c r="J205" s="155">
        <f t="shared" si="40"/>
        <v>0</v>
      </c>
      <c r="K205" s="155">
        <f t="shared" si="41"/>
        <v>0</v>
      </c>
      <c r="L205" s="155">
        <f>IF(F205="Current ASP",IF(ISERROR(VLOOKUP(A205,#REF!,3,FALSE)),1,1-VLOOKUP(A205,#REF!,3,FALSE)),0)</f>
        <v>0</v>
      </c>
      <c r="M205" s="137">
        <v>830.65037971599997</v>
      </c>
      <c r="N205" s="154">
        <f t="shared" si="42"/>
        <v>830.65037971599997</v>
      </c>
      <c r="O205" s="154">
        <f t="shared" si="43"/>
        <v>0</v>
      </c>
      <c r="P205" s="154">
        <f t="shared" si="44"/>
        <v>0</v>
      </c>
      <c r="Q205" s="154">
        <v>567.74469981775701</v>
      </c>
      <c r="R205" s="154">
        <f t="shared" si="45"/>
        <v>567.74469981775701</v>
      </c>
      <c r="S205" s="154">
        <f t="shared" si="46"/>
        <v>0</v>
      </c>
      <c r="T205" s="154">
        <f t="shared" si="47"/>
        <v>0</v>
      </c>
      <c r="U205" s="154">
        <f t="shared" si="48"/>
        <v>1398.3950795337569</v>
      </c>
      <c r="V205" s="154">
        <f t="shared" si="49"/>
        <v>0</v>
      </c>
      <c r="W205" s="154">
        <f t="shared" si="50"/>
        <v>0</v>
      </c>
      <c r="X205" s="137">
        <f t="shared" si="51"/>
        <v>0</v>
      </c>
      <c r="Y205" s="137">
        <f t="shared" si="52"/>
        <v>0</v>
      </c>
    </row>
    <row r="206" spans="1:25">
      <c r="A206" s="153">
        <v>549</v>
      </c>
      <c r="B206" s="153" t="s">
        <v>164</v>
      </c>
      <c r="C206" s="153" t="s">
        <v>165</v>
      </c>
      <c r="D206" s="153" t="s">
        <v>223</v>
      </c>
      <c r="E206" s="153" t="s">
        <v>167</v>
      </c>
      <c r="F206" s="136" t="s">
        <v>168</v>
      </c>
      <c r="G206" s="154">
        <v>58.5246524808</v>
      </c>
      <c r="H206" s="154">
        <v>0</v>
      </c>
      <c r="I206" s="154">
        <v>0</v>
      </c>
      <c r="J206" s="155">
        <f t="shared" si="40"/>
        <v>0</v>
      </c>
      <c r="K206" s="155">
        <f t="shared" si="41"/>
        <v>0</v>
      </c>
      <c r="L206" s="155">
        <f>IF(F206="Current ASP",IF(ISERROR(VLOOKUP(A206,#REF!,3,FALSE)),1,1-VLOOKUP(A206,#REF!,3,FALSE)),0)</f>
        <v>0</v>
      </c>
      <c r="M206" s="137">
        <v>2304</v>
      </c>
      <c r="N206" s="154">
        <f t="shared" si="42"/>
        <v>2304</v>
      </c>
      <c r="O206" s="154">
        <f t="shared" si="43"/>
        <v>0</v>
      </c>
      <c r="P206" s="154">
        <f t="shared" si="44"/>
        <v>0</v>
      </c>
      <c r="Q206" s="154">
        <v>4992.2789521079194</v>
      </c>
      <c r="R206" s="154">
        <f t="shared" si="45"/>
        <v>4992.2789521079194</v>
      </c>
      <c r="S206" s="154">
        <f t="shared" si="46"/>
        <v>0</v>
      </c>
      <c r="T206" s="154">
        <f t="shared" si="47"/>
        <v>0</v>
      </c>
      <c r="U206" s="154">
        <f t="shared" si="48"/>
        <v>7296.2789521079194</v>
      </c>
      <c r="V206" s="154">
        <f t="shared" si="49"/>
        <v>0</v>
      </c>
      <c r="W206" s="154">
        <f t="shared" si="50"/>
        <v>0</v>
      </c>
      <c r="X206" s="137">
        <f t="shared" si="51"/>
        <v>0</v>
      </c>
      <c r="Y206" s="137">
        <f t="shared" si="52"/>
        <v>0</v>
      </c>
    </row>
    <row r="207" spans="1:25">
      <c r="A207" s="153">
        <v>550</v>
      </c>
      <c r="B207" s="153" t="s">
        <v>164</v>
      </c>
      <c r="C207" s="153" t="s">
        <v>165</v>
      </c>
      <c r="D207" s="153" t="s">
        <v>223</v>
      </c>
      <c r="E207" s="153" t="s">
        <v>167</v>
      </c>
      <c r="F207" s="136" t="s">
        <v>168</v>
      </c>
      <c r="G207" s="154">
        <v>26.414254046700002</v>
      </c>
      <c r="H207" s="154">
        <v>0</v>
      </c>
      <c r="I207" s="154">
        <v>0</v>
      </c>
      <c r="J207" s="155">
        <f t="shared" si="40"/>
        <v>0</v>
      </c>
      <c r="K207" s="155">
        <f t="shared" si="41"/>
        <v>0</v>
      </c>
      <c r="L207" s="155">
        <f>IF(F207="Current ASP",IF(ISERROR(VLOOKUP(A207,#REF!,3,FALSE)),1,1-VLOOKUP(A207,#REF!,3,FALSE)),0)</f>
        <v>0</v>
      </c>
      <c r="M207" s="137">
        <v>0</v>
      </c>
      <c r="N207" s="154">
        <f t="shared" si="42"/>
        <v>0</v>
      </c>
      <c r="O207" s="154">
        <f t="shared" si="43"/>
        <v>0</v>
      </c>
      <c r="P207" s="154">
        <f t="shared" si="44"/>
        <v>0</v>
      </c>
      <c r="Q207" s="154">
        <v>1232.5558636745063</v>
      </c>
      <c r="R207" s="154">
        <f t="shared" si="45"/>
        <v>1232.5558636745063</v>
      </c>
      <c r="S207" s="154">
        <f t="shared" si="46"/>
        <v>0</v>
      </c>
      <c r="T207" s="154">
        <f t="shared" si="47"/>
        <v>0</v>
      </c>
      <c r="U207" s="154">
        <f t="shared" si="48"/>
        <v>1232.5558636745063</v>
      </c>
      <c r="V207" s="154">
        <f t="shared" si="49"/>
        <v>0</v>
      </c>
      <c r="W207" s="154">
        <f t="shared" si="50"/>
        <v>0</v>
      </c>
      <c r="X207" s="137">
        <f t="shared" si="51"/>
        <v>0</v>
      </c>
      <c r="Y207" s="137">
        <f t="shared" si="52"/>
        <v>0</v>
      </c>
    </row>
    <row r="208" spans="1:25">
      <c r="A208" s="153">
        <v>551</v>
      </c>
      <c r="B208" s="153" t="s">
        <v>164</v>
      </c>
      <c r="C208" s="153" t="s">
        <v>165</v>
      </c>
      <c r="D208" s="153" t="s">
        <v>223</v>
      </c>
      <c r="E208" s="153" t="s">
        <v>167</v>
      </c>
      <c r="F208" s="136" t="s">
        <v>168</v>
      </c>
      <c r="G208" s="154">
        <v>31.523719930199999</v>
      </c>
      <c r="H208" s="154">
        <v>0</v>
      </c>
      <c r="I208" s="154">
        <v>0</v>
      </c>
      <c r="J208" s="155">
        <f t="shared" si="40"/>
        <v>0</v>
      </c>
      <c r="K208" s="155">
        <f t="shared" si="41"/>
        <v>0</v>
      </c>
      <c r="L208" s="155">
        <f>IF(F208="Current ASP",IF(ISERROR(VLOOKUP(A208,#REF!,3,FALSE)),1,1-VLOOKUP(A208,#REF!,3,FALSE)),0)</f>
        <v>0</v>
      </c>
      <c r="M208" s="137">
        <v>0</v>
      </c>
      <c r="N208" s="154">
        <f t="shared" si="42"/>
        <v>0</v>
      </c>
      <c r="O208" s="154">
        <f t="shared" si="43"/>
        <v>0</v>
      </c>
      <c r="P208" s="154">
        <f t="shared" si="44"/>
        <v>0</v>
      </c>
      <c r="Q208" s="154">
        <v>699.18372085208671</v>
      </c>
      <c r="R208" s="154">
        <f t="shared" si="45"/>
        <v>699.18372085208671</v>
      </c>
      <c r="S208" s="154">
        <f t="shared" si="46"/>
        <v>0</v>
      </c>
      <c r="T208" s="154">
        <f t="shared" si="47"/>
        <v>0</v>
      </c>
      <c r="U208" s="154">
        <f t="shared" si="48"/>
        <v>699.18372085208671</v>
      </c>
      <c r="V208" s="154">
        <f t="shared" si="49"/>
        <v>0</v>
      </c>
      <c r="W208" s="154">
        <f t="shared" si="50"/>
        <v>0</v>
      </c>
      <c r="X208" s="137">
        <f t="shared" si="51"/>
        <v>0</v>
      </c>
      <c r="Y208" s="137">
        <f t="shared" si="52"/>
        <v>0</v>
      </c>
    </row>
    <row r="209" spans="1:25">
      <c r="A209" s="153">
        <v>552</v>
      </c>
      <c r="B209" s="153" t="s">
        <v>164</v>
      </c>
      <c r="C209" s="153" t="s">
        <v>165</v>
      </c>
      <c r="D209" s="153" t="s">
        <v>223</v>
      </c>
      <c r="E209" s="153" t="s">
        <v>167</v>
      </c>
      <c r="F209" s="136" t="s">
        <v>168</v>
      </c>
      <c r="G209" s="154">
        <v>15.4676296976</v>
      </c>
      <c r="H209" s="154">
        <v>0</v>
      </c>
      <c r="I209" s="154">
        <v>0</v>
      </c>
      <c r="J209" s="155">
        <f t="shared" si="40"/>
        <v>0</v>
      </c>
      <c r="K209" s="155">
        <f t="shared" si="41"/>
        <v>0</v>
      </c>
      <c r="L209" s="155">
        <f>IF(F209="Current ASP",IF(ISERROR(VLOOKUP(A209,#REF!,3,FALSE)),1,1-VLOOKUP(A209,#REF!,3,FALSE)),0)</f>
        <v>0</v>
      </c>
      <c r="M209" s="137">
        <v>1297.4871747899999</v>
      </c>
      <c r="N209" s="154">
        <f t="shared" si="42"/>
        <v>1297.4871747899999</v>
      </c>
      <c r="O209" s="154">
        <f t="shared" si="43"/>
        <v>0</v>
      </c>
      <c r="P209" s="154">
        <f t="shared" si="44"/>
        <v>0</v>
      </c>
      <c r="Q209" s="154">
        <v>3688.1133998208679</v>
      </c>
      <c r="R209" s="154">
        <f t="shared" si="45"/>
        <v>3688.1133998208679</v>
      </c>
      <c r="S209" s="154">
        <f t="shared" si="46"/>
        <v>0</v>
      </c>
      <c r="T209" s="154">
        <f t="shared" si="47"/>
        <v>0</v>
      </c>
      <c r="U209" s="154">
        <f t="shared" si="48"/>
        <v>4985.6005746108676</v>
      </c>
      <c r="V209" s="154">
        <f t="shared" si="49"/>
        <v>0</v>
      </c>
      <c r="W209" s="154">
        <f t="shared" si="50"/>
        <v>0</v>
      </c>
      <c r="X209" s="137">
        <f t="shared" si="51"/>
        <v>0</v>
      </c>
      <c r="Y209" s="137">
        <f t="shared" si="52"/>
        <v>0</v>
      </c>
    </row>
    <row r="210" spans="1:25">
      <c r="A210" s="153">
        <v>553</v>
      </c>
      <c r="B210" s="153" t="s">
        <v>164</v>
      </c>
      <c r="C210" s="153" t="s">
        <v>165</v>
      </c>
      <c r="D210" s="153" t="s">
        <v>224</v>
      </c>
      <c r="E210" s="153" t="s">
        <v>167</v>
      </c>
      <c r="F210" s="136" t="s">
        <v>168</v>
      </c>
      <c r="G210" s="154">
        <v>30.352000273800002</v>
      </c>
      <c r="H210" s="154">
        <v>0</v>
      </c>
      <c r="I210" s="154">
        <v>0</v>
      </c>
      <c r="J210" s="155">
        <f t="shared" si="40"/>
        <v>0</v>
      </c>
      <c r="K210" s="155">
        <f t="shared" si="41"/>
        <v>0</v>
      </c>
      <c r="L210" s="155">
        <f>IF(F210="Current ASP",IF(ISERROR(VLOOKUP(A210,#REF!,3,FALSE)),1,1-VLOOKUP(A210,#REF!,3,FALSE)),0)</f>
        <v>0</v>
      </c>
      <c r="M210" s="137">
        <v>2215.7528394999999</v>
      </c>
      <c r="N210" s="154">
        <f t="shared" si="42"/>
        <v>2215.7528394999999</v>
      </c>
      <c r="O210" s="154">
        <f t="shared" si="43"/>
        <v>0</v>
      </c>
      <c r="P210" s="154">
        <f t="shared" si="44"/>
        <v>0</v>
      </c>
      <c r="Q210" s="154">
        <v>285.87375506703052</v>
      </c>
      <c r="R210" s="154">
        <f t="shared" si="45"/>
        <v>285.87375506703052</v>
      </c>
      <c r="S210" s="154">
        <f t="shared" si="46"/>
        <v>0</v>
      </c>
      <c r="T210" s="154">
        <f t="shared" si="47"/>
        <v>0</v>
      </c>
      <c r="U210" s="154">
        <f t="shared" si="48"/>
        <v>2501.6265945670302</v>
      </c>
      <c r="V210" s="154">
        <f t="shared" si="49"/>
        <v>0</v>
      </c>
      <c r="W210" s="154">
        <f t="shared" si="50"/>
        <v>0</v>
      </c>
      <c r="X210" s="137">
        <f t="shared" si="51"/>
        <v>0</v>
      </c>
      <c r="Y210" s="137">
        <f t="shared" si="52"/>
        <v>0</v>
      </c>
    </row>
    <row r="211" spans="1:25">
      <c r="A211" s="153">
        <v>554</v>
      </c>
      <c r="B211" s="153" t="s">
        <v>164</v>
      </c>
      <c r="C211" s="153" t="s">
        <v>165</v>
      </c>
      <c r="D211" s="153" t="s">
        <v>225</v>
      </c>
      <c r="E211" s="153" t="s">
        <v>167</v>
      </c>
      <c r="F211" s="136" t="s">
        <v>168</v>
      </c>
      <c r="G211" s="154">
        <v>74.125695845099997</v>
      </c>
      <c r="H211" s="154">
        <v>0</v>
      </c>
      <c r="I211" s="154">
        <v>0</v>
      </c>
      <c r="J211" s="155">
        <f t="shared" si="40"/>
        <v>0</v>
      </c>
      <c r="K211" s="155">
        <f t="shared" si="41"/>
        <v>0</v>
      </c>
      <c r="L211" s="155">
        <f>IF(F211="Current ASP",IF(ISERROR(VLOOKUP(A211,#REF!,3,FALSE)),1,1-VLOOKUP(A211,#REF!,3,FALSE)),0)</f>
        <v>0</v>
      </c>
      <c r="M211" s="137">
        <v>2151.21634821</v>
      </c>
      <c r="N211" s="154">
        <f t="shared" si="42"/>
        <v>2151.21634821</v>
      </c>
      <c r="O211" s="154">
        <f t="shared" si="43"/>
        <v>0</v>
      </c>
      <c r="P211" s="154">
        <f t="shared" si="44"/>
        <v>0</v>
      </c>
      <c r="Q211" s="154">
        <v>503.05689984350914</v>
      </c>
      <c r="R211" s="154">
        <f t="shared" si="45"/>
        <v>503.05689984350914</v>
      </c>
      <c r="S211" s="154">
        <f t="shared" si="46"/>
        <v>0</v>
      </c>
      <c r="T211" s="154">
        <f t="shared" si="47"/>
        <v>0</v>
      </c>
      <c r="U211" s="154">
        <f t="shared" si="48"/>
        <v>2654.2732480535092</v>
      </c>
      <c r="V211" s="154">
        <f t="shared" si="49"/>
        <v>0</v>
      </c>
      <c r="W211" s="154">
        <f t="shared" si="50"/>
        <v>0</v>
      </c>
      <c r="X211" s="137">
        <f t="shared" si="51"/>
        <v>0</v>
      </c>
      <c r="Y211" s="137">
        <f t="shared" si="52"/>
        <v>0</v>
      </c>
    </row>
    <row r="212" spans="1:25">
      <c r="A212" s="153">
        <v>555</v>
      </c>
      <c r="B212" s="153" t="s">
        <v>164</v>
      </c>
      <c r="C212" s="153" t="s">
        <v>165</v>
      </c>
      <c r="D212" s="153" t="s">
        <v>225</v>
      </c>
      <c r="E212" s="153" t="s">
        <v>167</v>
      </c>
      <c r="F212" s="136" t="s">
        <v>168</v>
      </c>
      <c r="G212" s="154">
        <v>82.127377741999993</v>
      </c>
      <c r="H212" s="154">
        <v>0</v>
      </c>
      <c r="I212" s="154">
        <v>0</v>
      </c>
      <c r="J212" s="155">
        <f t="shared" si="40"/>
        <v>0</v>
      </c>
      <c r="K212" s="155">
        <f t="shared" si="41"/>
        <v>0</v>
      </c>
      <c r="L212" s="155">
        <f>IF(F212="Current ASP",IF(ISERROR(VLOOKUP(A212,#REF!,3,FALSE)),1,1-VLOOKUP(A212,#REF!,3,FALSE)),0)</f>
        <v>0</v>
      </c>
      <c r="M212" s="137">
        <v>2576.08157708</v>
      </c>
      <c r="N212" s="154">
        <f t="shared" si="42"/>
        <v>2576.08157708</v>
      </c>
      <c r="O212" s="154">
        <f t="shared" si="43"/>
        <v>0</v>
      </c>
      <c r="P212" s="154">
        <f t="shared" si="44"/>
        <v>0</v>
      </c>
      <c r="Q212" s="154">
        <v>524.61996463654896</v>
      </c>
      <c r="R212" s="154">
        <f t="shared" si="45"/>
        <v>524.61996463654896</v>
      </c>
      <c r="S212" s="154">
        <f t="shared" si="46"/>
        <v>0</v>
      </c>
      <c r="T212" s="154">
        <f t="shared" si="47"/>
        <v>0</v>
      </c>
      <c r="U212" s="154">
        <f t="shared" si="48"/>
        <v>3100.7015417165489</v>
      </c>
      <c r="V212" s="154">
        <f t="shared" si="49"/>
        <v>0</v>
      </c>
      <c r="W212" s="154">
        <f t="shared" si="50"/>
        <v>0</v>
      </c>
      <c r="X212" s="137">
        <f t="shared" si="51"/>
        <v>0</v>
      </c>
      <c r="Y212" s="137">
        <f t="shared" si="52"/>
        <v>0</v>
      </c>
    </row>
    <row r="213" spans="1:25">
      <c r="A213" s="153">
        <v>556</v>
      </c>
      <c r="B213" s="153" t="s">
        <v>164</v>
      </c>
      <c r="C213" s="153" t="s">
        <v>165</v>
      </c>
      <c r="D213" s="153" t="s">
        <v>225</v>
      </c>
      <c r="E213" s="153" t="s">
        <v>167</v>
      </c>
      <c r="F213" s="136" t="s">
        <v>168</v>
      </c>
      <c r="G213" s="154">
        <v>56.796103421600002</v>
      </c>
      <c r="H213" s="154">
        <v>0</v>
      </c>
      <c r="I213" s="154">
        <v>0</v>
      </c>
      <c r="J213" s="155">
        <f t="shared" si="40"/>
        <v>0</v>
      </c>
      <c r="K213" s="155">
        <f t="shared" si="41"/>
        <v>0</v>
      </c>
      <c r="L213" s="155">
        <f>IF(F213="Current ASP",IF(ISERROR(VLOOKUP(A213,#REF!,3,FALSE)),1,1-VLOOKUP(A213,#REF!,3,FALSE)),0)</f>
        <v>0</v>
      </c>
      <c r="M213" s="137">
        <v>1032.58384699</v>
      </c>
      <c r="N213" s="154">
        <f t="shared" si="42"/>
        <v>1032.58384699</v>
      </c>
      <c r="O213" s="154">
        <f t="shared" si="43"/>
        <v>0</v>
      </c>
      <c r="P213" s="154">
        <f t="shared" si="44"/>
        <v>0</v>
      </c>
      <c r="Q213" s="154">
        <v>27.34758261755254</v>
      </c>
      <c r="R213" s="154">
        <f t="shared" si="45"/>
        <v>27.34758261755254</v>
      </c>
      <c r="S213" s="154">
        <f t="shared" si="46"/>
        <v>0</v>
      </c>
      <c r="T213" s="154">
        <f t="shared" si="47"/>
        <v>0</v>
      </c>
      <c r="U213" s="154">
        <f t="shared" si="48"/>
        <v>1059.9314296075524</v>
      </c>
      <c r="V213" s="154">
        <f t="shared" si="49"/>
        <v>0</v>
      </c>
      <c r="W213" s="154">
        <f t="shared" si="50"/>
        <v>0</v>
      </c>
      <c r="X213" s="137">
        <f t="shared" si="51"/>
        <v>0</v>
      </c>
      <c r="Y213" s="137">
        <f t="shared" si="52"/>
        <v>0</v>
      </c>
    </row>
    <row r="214" spans="1:25">
      <c r="A214" s="153">
        <v>557</v>
      </c>
      <c r="B214" s="153" t="s">
        <v>164</v>
      </c>
      <c r="C214" s="153" t="s">
        <v>165</v>
      </c>
      <c r="D214" s="153" t="s">
        <v>190</v>
      </c>
      <c r="E214" s="153" t="s">
        <v>167</v>
      </c>
      <c r="F214" s="136" t="s">
        <v>168</v>
      </c>
      <c r="G214" s="154">
        <v>32.4720617248</v>
      </c>
      <c r="H214" s="154">
        <v>0</v>
      </c>
      <c r="I214" s="154">
        <v>0</v>
      </c>
      <c r="J214" s="155">
        <f t="shared" si="40"/>
        <v>0</v>
      </c>
      <c r="K214" s="155">
        <f t="shared" si="41"/>
        <v>0</v>
      </c>
      <c r="L214" s="155">
        <f>IF(F214="Current ASP",IF(ISERROR(VLOOKUP(A214,#REF!,3,FALSE)),1,1-VLOOKUP(A214,#REF!,3,FALSE)),0)</f>
        <v>0</v>
      </c>
      <c r="M214" s="137">
        <v>627.07956480899998</v>
      </c>
      <c r="N214" s="154">
        <f t="shared" si="42"/>
        <v>627.07956480899998</v>
      </c>
      <c r="O214" s="154">
        <f t="shared" si="43"/>
        <v>0</v>
      </c>
      <c r="P214" s="154">
        <f t="shared" si="44"/>
        <v>0</v>
      </c>
      <c r="Q214" s="154">
        <v>197.02924317716597</v>
      </c>
      <c r="R214" s="154">
        <f t="shared" si="45"/>
        <v>197.02924317716597</v>
      </c>
      <c r="S214" s="154">
        <f t="shared" si="46"/>
        <v>0</v>
      </c>
      <c r="T214" s="154">
        <f t="shared" si="47"/>
        <v>0</v>
      </c>
      <c r="U214" s="154">
        <f t="shared" si="48"/>
        <v>824.10880798616597</v>
      </c>
      <c r="V214" s="154">
        <f t="shared" si="49"/>
        <v>0</v>
      </c>
      <c r="W214" s="154">
        <f t="shared" si="50"/>
        <v>0</v>
      </c>
      <c r="X214" s="137">
        <f t="shared" si="51"/>
        <v>0</v>
      </c>
      <c r="Y214" s="137">
        <f t="shared" si="52"/>
        <v>0</v>
      </c>
    </row>
    <row r="215" spans="1:25">
      <c r="A215" s="153">
        <v>558</v>
      </c>
      <c r="B215" s="153" t="s">
        <v>164</v>
      </c>
      <c r="C215" s="153" t="s">
        <v>165</v>
      </c>
      <c r="D215" s="153" t="s">
        <v>211</v>
      </c>
      <c r="E215" s="153" t="s">
        <v>167</v>
      </c>
      <c r="F215" s="136" t="s">
        <v>168</v>
      </c>
      <c r="G215" s="154">
        <v>20.525560649399999</v>
      </c>
      <c r="H215" s="154">
        <v>0</v>
      </c>
      <c r="I215" s="154">
        <v>0</v>
      </c>
      <c r="J215" s="155">
        <f t="shared" si="40"/>
        <v>0</v>
      </c>
      <c r="K215" s="155">
        <f t="shared" si="41"/>
        <v>0</v>
      </c>
      <c r="L215" s="155">
        <f>IF(F215="Current ASP",IF(ISERROR(VLOOKUP(A215,#REF!,3,FALSE)),1,1-VLOOKUP(A215,#REF!,3,FALSE)),0)</f>
        <v>0</v>
      </c>
      <c r="M215" s="137">
        <v>1571.5730803700001</v>
      </c>
      <c r="N215" s="154">
        <f t="shared" si="42"/>
        <v>1571.5730803700001</v>
      </c>
      <c r="O215" s="154">
        <f t="shared" si="43"/>
        <v>0</v>
      </c>
      <c r="P215" s="154">
        <f t="shared" si="44"/>
        <v>0</v>
      </c>
      <c r="Q215" s="154">
        <v>190.76162041035784</v>
      </c>
      <c r="R215" s="154">
        <f t="shared" si="45"/>
        <v>190.76162041035784</v>
      </c>
      <c r="S215" s="154">
        <f t="shared" si="46"/>
        <v>0</v>
      </c>
      <c r="T215" s="154">
        <f t="shared" si="47"/>
        <v>0</v>
      </c>
      <c r="U215" s="154">
        <f t="shared" si="48"/>
        <v>1762.3347007803579</v>
      </c>
      <c r="V215" s="154">
        <f t="shared" si="49"/>
        <v>0</v>
      </c>
      <c r="W215" s="154">
        <f t="shared" si="50"/>
        <v>0</v>
      </c>
      <c r="X215" s="137">
        <f t="shared" si="51"/>
        <v>0</v>
      </c>
      <c r="Y215" s="137">
        <f t="shared" si="52"/>
        <v>0</v>
      </c>
    </row>
    <row r="216" spans="1:25">
      <c r="A216" s="153">
        <v>559</v>
      </c>
      <c r="B216" s="153" t="s">
        <v>164</v>
      </c>
      <c r="C216" s="153" t="s">
        <v>165</v>
      </c>
      <c r="D216" s="153" t="s">
        <v>209</v>
      </c>
      <c r="E216" s="153" t="s">
        <v>133</v>
      </c>
      <c r="F216" s="136" t="s">
        <v>206</v>
      </c>
      <c r="G216" s="154">
        <v>20.7982231035</v>
      </c>
      <c r="H216" s="154">
        <v>20.7982231035</v>
      </c>
      <c r="I216" s="154">
        <v>0</v>
      </c>
      <c r="J216" s="155">
        <f t="shared" si="40"/>
        <v>1</v>
      </c>
      <c r="K216" s="155">
        <f t="shared" si="41"/>
        <v>0</v>
      </c>
      <c r="L216" s="155">
        <f>IF(F216="Current ASP",IF(ISERROR(VLOOKUP(A216,#REF!,3,FALSE)),1,1-VLOOKUP(A216,#REF!,3,FALSE)),0)</f>
        <v>1</v>
      </c>
      <c r="M216" s="137">
        <v>954.06445082100004</v>
      </c>
      <c r="N216" s="154">
        <f t="shared" si="42"/>
        <v>0</v>
      </c>
      <c r="O216" s="154">
        <f t="shared" si="43"/>
        <v>954.06445082100004</v>
      </c>
      <c r="P216" s="154">
        <f t="shared" si="44"/>
        <v>0</v>
      </c>
      <c r="Q216" s="154">
        <v>201.38605611751143</v>
      </c>
      <c r="R216" s="154">
        <f t="shared" si="45"/>
        <v>0</v>
      </c>
      <c r="S216" s="154">
        <f t="shared" si="46"/>
        <v>201.38605611751143</v>
      </c>
      <c r="T216" s="154">
        <f t="shared" si="47"/>
        <v>0</v>
      </c>
      <c r="U216" s="154">
        <f t="shared" si="48"/>
        <v>0</v>
      </c>
      <c r="V216" s="154">
        <f t="shared" si="49"/>
        <v>1155.4505069385114</v>
      </c>
      <c r="W216" s="154">
        <f t="shared" si="50"/>
        <v>0</v>
      </c>
      <c r="X216" s="137">
        <f t="shared" si="51"/>
        <v>0</v>
      </c>
      <c r="Y216" s="137">
        <f t="shared" si="52"/>
        <v>0</v>
      </c>
    </row>
    <row r="217" spans="1:25">
      <c r="A217" s="153">
        <v>560</v>
      </c>
      <c r="B217" s="153" t="s">
        <v>164</v>
      </c>
      <c r="C217" s="153" t="s">
        <v>165</v>
      </c>
      <c r="D217" s="153" t="s">
        <v>212</v>
      </c>
      <c r="E217" s="153" t="s">
        <v>133</v>
      </c>
      <c r="F217" s="136" t="s">
        <v>206</v>
      </c>
      <c r="G217" s="154">
        <v>7.1610392091400001</v>
      </c>
      <c r="H217" s="154">
        <v>7.1610392091400001</v>
      </c>
      <c r="I217" s="154">
        <v>0</v>
      </c>
      <c r="J217" s="155">
        <f t="shared" si="40"/>
        <v>1</v>
      </c>
      <c r="K217" s="155">
        <f t="shared" si="41"/>
        <v>0</v>
      </c>
      <c r="L217" s="155">
        <f>IF(F217="Current ASP",IF(ISERROR(VLOOKUP(A217,#REF!,3,FALSE)),1,1-VLOOKUP(A217,#REF!,3,FALSE)),0)</f>
        <v>1</v>
      </c>
      <c r="M217" s="137">
        <v>235.86966605000001</v>
      </c>
      <c r="N217" s="154">
        <f t="shared" si="42"/>
        <v>0</v>
      </c>
      <c r="O217" s="154">
        <f t="shared" si="43"/>
        <v>235.86966605000001</v>
      </c>
      <c r="P217" s="154">
        <f t="shared" si="44"/>
        <v>0</v>
      </c>
      <c r="Q217" s="154">
        <v>1834.4253250566819</v>
      </c>
      <c r="R217" s="154">
        <f t="shared" si="45"/>
        <v>0</v>
      </c>
      <c r="S217" s="154">
        <f t="shared" si="46"/>
        <v>1834.4253250566819</v>
      </c>
      <c r="T217" s="154">
        <f t="shared" si="47"/>
        <v>0</v>
      </c>
      <c r="U217" s="154">
        <f t="shared" si="48"/>
        <v>0</v>
      </c>
      <c r="V217" s="154">
        <f t="shared" si="49"/>
        <v>2070.2949911066821</v>
      </c>
      <c r="W217" s="154">
        <f t="shared" si="50"/>
        <v>0</v>
      </c>
      <c r="X217" s="137">
        <f t="shared" si="51"/>
        <v>0</v>
      </c>
      <c r="Y217" s="137">
        <f t="shared" si="52"/>
        <v>0</v>
      </c>
    </row>
    <row r="218" spans="1:25">
      <c r="A218" s="153">
        <v>561</v>
      </c>
      <c r="B218" s="153" t="s">
        <v>164</v>
      </c>
      <c r="C218" s="153" t="s">
        <v>165</v>
      </c>
      <c r="D218" s="153" t="s">
        <v>212</v>
      </c>
      <c r="E218" s="153" t="s">
        <v>133</v>
      </c>
      <c r="F218" s="136" t="s">
        <v>206</v>
      </c>
      <c r="G218" s="154">
        <v>29.431048417</v>
      </c>
      <c r="H218" s="154">
        <v>29.431048417</v>
      </c>
      <c r="I218" s="154">
        <v>0</v>
      </c>
      <c r="J218" s="155">
        <f t="shared" si="40"/>
        <v>1</v>
      </c>
      <c r="K218" s="155">
        <f t="shared" si="41"/>
        <v>0</v>
      </c>
      <c r="L218" s="155">
        <f>IF(F218="Current ASP",IF(ISERROR(VLOOKUP(A218,#REF!,3,FALSE)),1,1-VLOOKUP(A218,#REF!,3,FALSE)),0)</f>
        <v>1</v>
      </c>
      <c r="M218" s="137">
        <v>1196.07628858</v>
      </c>
      <c r="N218" s="154">
        <f t="shared" si="42"/>
        <v>0</v>
      </c>
      <c r="O218" s="154">
        <f t="shared" si="43"/>
        <v>1196.07628858</v>
      </c>
      <c r="P218" s="154">
        <f t="shared" si="44"/>
        <v>0</v>
      </c>
      <c r="Q218" s="154">
        <v>72.082619412112194</v>
      </c>
      <c r="R218" s="154">
        <f t="shared" si="45"/>
        <v>0</v>
      </c>
      <c r="S218" s="154">
        <f t="shared" si="46"/>
        <v>72.082619412112194</v>
      </c>
      <c r="T218" s="154">
        <f t="shared" si="47"/>
        <v>0</v>
      </c>
      <c r="U218" s="154">
        <f t="shared" si="48"/>
        <v>0</v>
      </c>
      <c r="V218" s="154">
        <f t="shared" si="49"/>
        <v>1268.1589079921123</v>
      </c>
      <c r="W218" s="154">
        <f t="shared" si="50"/>
        <v>0</v>
      </c>
      <c r="X218" s="137">
        <f t="shared" si="51"/>
        <v>0</v>
      </c>
      <c r="Y218" s="137">
        <f t="shared" si="52"/>
        <v>0</v>
      </c>
    </row>
    <row r="219" spans="1:25">
      <c r="A219" s="153">
        <v>562</v>
      </c>
      <c r="B219" s="153" t="s">
        <v>164</v>
      </c>
      <c r="C219" s="153" t="s">
        <v>165</v>
      </c>
      <c r="D219" s="153" t="s">
        <v>212</v>
      </c>
      <c r="E219" s="153" t="s">
        <v>133</v>
      </c>
      <c r="F219" s="136" t="s">
        <v>206</v>
      </c>
      <c r="G219" s="154">
        <v>19.579814364899999</v>
      </c>
      <c r="H219" s="154">
        <v>19.579814364899999</v>
      </c>
      <c r="I219" s="154">
        <v>0</v>
      </c>
      <c r="J219" s="155">
        <f t="shared" si="40"/>
        <v>1</v>
      </c>
      <c r="K219" s="155">
        <f t="shared" si="41"/>
        <v>0</v>
      </c>
      <c r="L219" s="155">
        <f>IF(F219="Current ASP",IF(ISERROR(VLOOKUP(A219,#REF!,3,FALSE)),1,1-VLOOKUP(A219,#REF!,3,FALSE)),0)</f>
        <v>1</v>
      </c>
      <c r="M219" s="137">
        <v>836.823159895</v>
      </c>
      <c r="N219" s="154">
        <f t="shared" si="42"/>
        <v>0</v>
      </c>
      <c r="O219" s="154">
        <f t="shared" si="43"/>
        <v>836.823159895</v>
      </c>
      <c r="P219" s="154">
        <f t="shared" si="44"/>
        <v>0</v>
      </c>
      <c r="Q219" s="154">
        <v>42.470255386386569</v>
      </c>
      <c r="R219" s="154">
        <f t="shared" si="45"/>
        <v>0</v>
      </c>
      <c r="S219" s="154">
        <f t="shared" si="46"/>
        <v>42.470255386386569</v>
      </c>
      <c r="T219" s="154">
        <f t="shared" si="47"/>
        <v>0</v>
      </c>
      <c r="U219" s="154">
        <f t="shared" si="48"/>
        <v>0</v>
      </c>
      <c r="V219" s="154">
        <f t="shared" si="49"/>
        <v>879.29341528138661</v>
      </c>
      <c r="W219" s="154">
        <f t="shared" si="50"/>
        <v>0</v>
      </c>
      <c r="X219" s="137">
        <f t="shared" si="51"/>
        <v>0</v>
      </c>
      <c r="Y219" s="137">
        <f t="shared" si="52"/>
        <v>0</v>
      </c>
    </row>
    <row r="220" spans="1:25">
      <c r="A220" s="153">
        <v>563</v>
      </c>
      <c r="B220" s="153" t="s">
        <v>164</v>
      </c>
      <c r="C220" s="153" t="s">
        <v>165</v>
      </c>
      <c r="D220" s="153" t="s">
        <v>213</v>
      </c>
      <c r="E220" s="153" t="s">
        <v>167</v>
      </c>
      <c r="F220" s="136" t="s">
        <v>168</v>
      </c>
      <c r="G220" s="154">
        <v>24.0586022249</v>
      </c>
      <c r="H220" s="154">
        <v>0</v>
      </c>
      <c r="I220" s="154">
        <v>0</v>
      </c>
      <c r="J220" s="155">
        <f t="shared" si="40"/>
        <v>0</v>
      </c>
      <c r="K220" s="155">
        <f t="shared" si="41"/>
        <v>0</v>
      </c>
      <c r="L220" s="155">
        <f>IF(F220="Current ASP",IF(ISERROR(VLOOKUP(A220,#REF!,3,FALSE)),1,1-VLOOKUP(A220,#REF!,3,FALSE)),0)</f>
        <v>0</v>
      </c>
      <c r="M220" s="137">
        <v>639.98686311999995</v>
      </c>
      <c r="N220" s="154">
        <f t="shared" si="42"/>
        <v>639.98686311999995</v>
      </c>
      <c r="O220" s="154">
        <f t="shared" si="43"/>
        <v>0</v>
      </c>
      <c r="P220" s="154">
        <f t="shared" si="44"/>
        <v>0</v>
      </c>
      <c r="Q220" s="154">
        <v>198.30026485679758</v>
      </c>
      <c r="R220" s="154">
        <f t="shared" si="45"/>
        <v>198.30026485679758</v>
      </c>
      <c r="S220" s="154">
        <f t="shared" si="46"/>
        <v>0</v>
      </c>
      <c r="T220" s="154">
        <f t="shared" si="47"/>
        <v>0</v>
      </c>
      <c r="U220" s="154">
        <f t="shared" si="48"/>
        <v>838.28712797679759</v>
      </c>
      <c r="V220" s="154">
        <f t="shared" si="49"/>
        <v>0</v>
      </c>
      <c r="W220" s="154">
        <f t="shared" si="50"/>
        <v>0</v>
      </c>
      <c r="X220" s="137">
        <f t="shared" si="51"/>
        <v>0</v>
      </c>
      <c r="Y220" s="137">
        <f t="shared" si="52"/>
        <v>0</v>
      </c>
    </row>
    <row r="221" spans="1:25">
      <c r="A221" s="153">
        <v>564</v>
      </c>
      <c r="B221" s="153" t="s">
        <v>164</v>
      </c>
      <c r="C221" s="153" t="s">
        <v>165</v>
      </c>
      <c r="D221" s="153" t="s">
        <v>214</v>
      </c>
      <c r="E221" s="153" t="s">
        <v>167</v>
      </c>
      <c r="F221" s="136" t="s">
        <v>168</v>
      </c>
      <c r="G221" s="154">
        <v>34.1187971154</v>
      </c>
      <c r="H221" s="154">
        <v>0</v>
      </c>
      <c r="I221" s="154">
        <v>0</v>
      </c>
      <c r="J221" s="155">
        <f t="shared" si="40"/>
        <v>0</v>
      </c>
      <c r="K221" s="155">
        <f t="shared" si="41"/>
        <v>0</v>
      </c>
      <c r="L221" s="155">
        <f>IF(F221="Current ASP",IF(ISERROR(VLOOKUP(A221,#REF!,3,FALSE)),1,1-VLOOKUP(A221,#REF!,3,FALSE)),0)</f>
        <v>0</v>
      </c>
      <c r="M221" s="137">
        <v>1228.04846376</v>
      </c>
      <c r="N221" s="154">
        <f t="shared" si="42"/>
        <v>1228.04846376</v>
      </c>
      <c r="O221" s="154">
        <f t="shared" si="43"/>
        <v>0</v>
      </c>
      <c r="P221" s="154">
        <f t="shared" si="44"/>
        <v>0</v>
      </c>
      <c r="Q221" s="154">
        <v>514.31872477995626</v>
      </c>
      <c r="R221" s="154">
        <f t="shared" si="45"/>
        <v>514.31872477995626</v>
      </c>
      <c r="S221" s="154">
        <f t="shared" si="46"/>
        <v>0</v>
      </c>
      <c r="T221" s="154">
        <f t="shared" si="47"/>
        <v>0</v>
      </c>
      <c r="U221" s="154">
        <f t="shared" si="48"/>
        <v>1742.3671885399563</v>
      </c>
      <c r="V221" s="154">
        <f t="shared" si="49"/>
        <v>0</v>
      </c>
      <c r="W221" s="154">
        <f t="shared" si="50"/>
        <v>0</v>
      </c>
      <c r="X221" s="137">
        <f t="shared" si="51"/>
        <v>0</v>
      </c>
      <c r="Y221" s="137">
        <f t="shared" si="52"/>
        <v>0</v>
      </c>
    </row>
    <row r="222" spans="1:25">
      <c r="A222" s="153">
        <v>565</v>
      </c>
      <c r="B222" s="153" t="s">
        <v>164</v>
      </c>
      <c r="C222" s="153" t="s">
        <v>165</v>
      </c>
      <c r="D222" s="153" t="s">
        <v>213</v>
      </c>
      <c r="E222" s="153" t="s">
        <v>167</v>
      </c>
      <c r="F222" s="136" t="s">
        <v>168</v>
      </c>
      <c r="G222" s="154">
        <v>24.662418176999999</v>
      </c>
      <c r="H222" s="154">
        <v>0</v>
      </c>
      <c r="I222" s="154">
        <v>0</v>
      </c>
      <c r="J222" s="155">
        <f t="shared" si="40"/>
        <v>0</v>
      </c>
      <c r="K222" s="155">
        <f t="shared" si="41"/>
        <v>0</v>
      </c>
      <c r="L222" s="155">
        <f>IF(F222="Current ASP",IF(ISERROR(VLOOKUP(A222,#REF!,3,FALSE)),1,1-VLOOKUP(A222,#REF!,3,FALSE)),0)</f>
        <v>0</v>
      </c>
      <c r="M222" s="137">
        <v>594.01253677399995</v>
      </c>
      <c r="N222" s="154">
        <f t="shared" si="42"/>
        <v>594.01253677399995</v>
      </c>
      <c r="O222" s="154">
        <f t="shared" si="43"/>
        <v>0</v>
      </c>
      <c r="P222" s="154">
        <f t="shared" si="44"/>
        <v>0</v>
      </c>
      <c r="Q222" s="154">
        <v>57.501963880135492</v>
      </c>
      <c r="R222" s="154">
        <f t="shared" si="45"/>
        <v>57.501963880135492</v>
      </c>
      <c r="S222" s="154">
        <f t="shared" si="46"/>
        <v>0</v>
      </c>
      <c r="T222" s="154">
        <f t="shared" si="47"/>
        <v>0</v>
      </c>
      <c r="U222" s="154">
        <f t="shared" si="48"/>
        <v>651.51450065413542</v>
      </c>
      <c r="V222" s="154">
        <f t="shared" si="49"/>
        <v>0</v>
      </c>
      <c r="W222" s="154">
        <f t="shared" si="50"/>
        <v>0</v>
      </c>
      <c r="X222" s="137">
        <f t="shared" si="51"/>
        <v>0</v>
      </c>
      <c r="Y222" s="137">
        <f t="shared" si="52"/>
        <v>0</v>
      </c>
    </row>
    <row r="223" spans="1:25">
      <c r="A223" s="153">
        <v>566</v>
      </c>
      <c r="B223" s="153" t="s">
        <v>164</v>
      </c>
      <c r="C223" s="153" t="s">
        <v>165</v>
      </c>
      <c r="D223" s="153" t="s">
        <v>213</v>
      </c>
      <c r="E223" s="153" t="s">
        <v>167</v>
      </c>
      <c r="F223" s="136" t="s">
        <v>168</v>
      </c>
      <c r="G223" s="154">
        <v>17.709161054300001</v>
      </c>
      <c r="H223" s="154">
        <v>0</v>
      </c>
      <c r="I223" s="154">
        <v>0</v>
      </c>
      <c r="J223" s="155">
        <f t="shared" si="40"/>
        <v>0</v>
      </c>
      <c r="K223" s="155">
        <f t="shared" si="41"/>
        <v>0</v>
      </c>
      <c r="L223" s="155">
        <f>IF(F223="Current ASP",IF(ISERROR(VLOOKUP(A223,#REF!,3,FALSE)),1,1-VLOOKUP(A223,#REF!,3,FALSE)),0)</f>
        <v>0</v>
      </c>
      <c r="M223" s="137">
        <v>650.89360923599997</v>
      </c>
      <c r="N223" s="154">
        <f t="shared" si="42"/>
        <v>650.89360923599997</v>
      </c>
      <c r="O223" s="154">
        <f t="shared" si="43"/>
        <v>0</v>
      </c>
      <c r="P223" s="154">
        <f t="shared" si="44"/>
        <v>0</v>
      </c>
      <c r="Q223" s="154">
        <v>1744.7633038113572</v>
      </c>
      <c r="R223" s="154">
        <f t="shared" si="45"/>
        <v>1744.7633038113572</v>
      </c>
      <c r="S223" s="154">
        <f t="shared" si="46"/>
        <v>0</v>
      </c>
      <c r="T223" s="154">
        <f t="shared" si="47"/>
        <v>0</v>
      </c>
      <c r="U223" s="154">
        <f t="shared" si="48"/>
        <v>2395.6569130473572</v>
      </c>
      <c r="V223" s="154">
        <f t="shared" si="49"/>
        <v>0</v>
      </c>
      <c r="W223" s="154">
        <f t="shared" si="50"/>
        <v>0</v>
      </c>
      <c r="X223" s="137">
        <f t="shared" si="51"/>
        <v>0</v>
      </c>
      <c r="Y223" s="137">
        <f t="shared" si="52"/>
        <v>0</v>
      </c>
    </row>
    <row r="224" spans="1:25">
      <c r="A224" s="153">
        <v>567</v>
      </c>
      <c r="B224" s="153" t="s">
        <v>164</v>
      </c>
      <c r="C224" s="153" t="s">
        <v>165</v>
      </c>
      <c r="D224" s="153" t="s">
        <v>215</v>
      </c>
      <c r="E224" s="153" t="s">
        <v>167</v>
      </c>
      <c r="F224" s="136" t="s">
        <v>168</v>
      </c>
      <c r="G224" s="154">
        <v>24.662395984700002</v>
      </c>
      <c r="H224" s="154">
        <v>0</v>
      </c>
      <c r="I224" s="154">
        <v>0</v>
      </c>
      <c r="J224" s="155">
        <f t="shared" si="40"/>
        <v>0</v>
      </c>
      <c r="K224" s="155">
        <f t="shared" si="41"/>
        <v>0</v>
      </c>
      <c r="L224" s="155">
        <f>IF(F224="Current ASP",IF(ISERROR(VLOOKUP(A224,#REF!,3,FALSE)),1,1-VLOOKUP(A224,#REF!,3,FALSE)),0)</f>
        <v>0</v>
      </c>
      <c r="M224" s="137">
        <v>998.16438583599995</v>
      </c>
      <c r="N224" s="154">
        <f t="shared" si="42"/>
        <v>998.16438583599995</v>
      </c>
      <c r="O224" s="154">
        <f t="shared" si="43"/>
        <v>0</v>
      </c>
      <c r="P224" s="154">
        <f t="shared" si="44"/>
        <v>0</v>
      </c>
      <c r="Q224" s="154">
        <v>156.9908622868586</v>
      </c>
      <c r="R224" s="154">
        <f t="shared" si="45"/>
        <v>156.9908622868586</v>
      </c>
      <c r="S224" s="154">
        <f t="shared" si="46"/>
        <v>0</v>
      </c>
      <c r="T224" s="154">
        <f t="shared" si="47"/>
        <v>0</v>
      </c>
      <c r="U224" s="154">
        <f t="shared" si="48"/>
        <v>1155.1552481228587</v>
      </c>
      <c r="V224" s="154">
        <f t="shared" si="49"/>
        <v>0</v>
      </c>
      <c r="W224" s="154">
        <f t="shared" si="50"/>
        <v>0</v>
      </c>
      <c r="X224" s="137">
        <f t="shared" si="51"/>
        <v>0</v>
      </c>
      <c r="Y224" s="137">
        <f t="shared" si="52"/>
        <v>0</v>
      </c>
    </row>
    <row r="225" spans="1:25">
      <c r="A225" s="153">
        <v>568</v>
      </c>
      <c r="B225" s="153" t="s">
        <v>164</v>
      </c>
      <c r="C225" s="153" t="s">
        <v>165</v>
      </c>
      <c r="D225" s="153" t="s">
        <v>215</v>
      </c>
      <c r="E225" s="153" t="s">
        <v>167</v>
      </c>
      <c r="F225" s="136" t="s">
        <v>168</v>
      </c>
      <c r="G225" s="154">
        <v>32.749227478400002</v>
      </c>
      <c r="H225" s="154">
        <v>0</v>
      </c>
      <c r="I225" s="154">
        <v>0</v>
      </c>
      <c r="J225" s="155">
        <f t="shared" si="40"/>
        <v>0</v>
      </c>
      <c r="K225" s="155">
        <f t="shared" si="41"/>
        <v>0</v>
      </c>
      <c r="L225" s="155">
        <f>IF(F225="Current ASP",IF(ISERROR(VLOOKUP(A225,#REF!,3,FALSE)),1,1-VLOOKUP(A225,#REF!,3,FALSE)),0)</f>
        <v>0</v>
      </c>
      <c r="M225" s="137">
        <v>1945.5365319499999</v>
      </c>
      <c r="N225" s="154">
        <f t="shared" si="42"/>
        <v>1945.5365319499999</v>
      </c>
      <c r="O225" s="154">
        <f t="shared" si="43"/>
        <v>0</v>
      </c>
      <c r="P225" s="154">
        <f t="shared" si="44"/>
        <v>0</v>
      </c>
      <c r="Q225" s="154">
        <v>1981.9911662252525</v>
      </c>
      <c r="R225" s="154">
        <f t="shared" si="45"/>
        <v>1981.9911662252525</v>
      </c>
      <c r="S225" s="154">
        <f t="shared" si="46"/>
        <v>0</v>
      </c>
      <c r="T225" s="154">
        <f t="shared" si="47"/>
        <v>0</v>
      </c>
      <c r="U225" s="154">
        <f t="shared" si="48"/>
        <v>3927.5276981752522</v>
      </c>
      <c r="V225" s="154">
        <f t="shared" si="49"/>
        <v>0</v>
      </c>
      <c r="W225" s="154">
        <f t="shared" si="50"/>
        <v>0</v>
      </c>
      <c r="X225" s="137">
        <f t="shared" si="51"/>
        <v>0</v>
      </c>
      <c r="Y225" s="137">
        <f t="shared" si="52"/>
        <v>0</v>
      </c>
    </row>
    <row r="226" spans="1:25">
      <c r="A226" s="153">
        <v>569</v>
      </c>
      <c r="B226" s="153" t="s">
        <v>164</v>
      </c>
      <c r="C226" s="153" t="s">
        <v>165</v>
      </c>
      <c r="D226" s="153" t="s">
        <v>220</v>
      </c>
      <c r="E226" s="153" t="s">
        <v>167</v>
      </c>
      <c r="F226" s="136" t="s">
        <v>168</v>
      </c>
      <c r="G226" s="154">
        <v>28.149465766700001</v>
      </c>
      <c r="H226" s="154">
        <v>0</v>
      </c>
      <c r="I226" s="154">
        <v>0</v>
      </c>
      <c r="J226" s="155">
        <f t="shared" si="40"/>
        <v>0</v>
      </c>
      <c r="K226" s="155">
        <f t="shared" si="41"/>
        <v>0</v>
      </c>
      <c r="L226" s="155">
        <f>IF(F226="Current ASP",IF(ISERROR(VLOOKUP(A226,#REF!,3,FALSE)),1,1-VLOOKUP(A226,#REF!,3,FALSE)),0)</f>
        <v>0</v>
      </c>
      <c r="M226" s="137">
        <v>1522.2090740399999</v>
      </c>
      <c r="N226" s="154">
        <f t="shared" si="42"/>
        <v>1522.2090740399999</v>
      </c>
      <c r="O226" s="154">
        <f t="shared" si="43"/>
        <v>0</v>
      </c>
      <c r="P226" s="154">
        <f t="shared" si="44"/>
        <v>0</v>
      </c>
      <c r="Q226" s="154">
        <v>2937.8435126507011</v>
      </c>
      <c r="R226" s="154">
        <f t="shared" si="45"/>
        <v>2937.8435126507011</v>
      </c>
      <c r="S226" s="154">
        <f t="shared" si="46"/>
        <v>0</v>
      </c>
      <c r="T226" s="154">
        <f t="shared" si="47"/>
        <v>0</v>
      </c>
      <c r="U226" s="154">
        <f t="shared" si="48"/>
        <v>4460.052586690701</v>
      </c>
      <c r="V226" s="154">
        <f t="shared" si="49"/>
        <v>0</v>
      </c>
      <c r="W226" s="154">
        <f t="shared" si="50"/>
        <v>0</v>
      </c>
      <c r="X226" s="137">
        <f t="shared" si="51"/>
        <v>0</v>
      </c>
      <c r="Y226" s="137">
        <f t="shared" si="52"/>
        <v>0</v>
      </c>
    </row>
    <row r="227" spans="1:25">
      <c r="A227" s="153">
        <v>570</v>
      </c>
      <c r="B227" s="153" t="s">
        <v>164</v>
      </c>
      <c r="C227" s="153" t="s">
        <v>165</v>
      </c>
      <c r="D227" s="153" t="s">
        <v>184</v>
      </c>
      <c r="E227" s="153" t="s">
        <v>167</v>
      </c>
      <c r="F227" s="136" t="s">
        <v>168</v>
      </c>
      <c r="G227" s="154">
        <v>28.3926477971</v>
      </c>
      <c r="H227" s="154">
        <v>0</v>
      </c>
      <c r="I227" s="154">
        <v>0</v>
      </c>
      <c r="J227" s="155">
        <f t="shared" si="40"/>
        <v>0</v>
      </c>
      <c r="K227" s="155">
        <f t="shared" si="41"/>
        <v>0</v>
      </c>
      <c r="L227" s="155">
        <f>IF(F227="Current ASP",IF(ISERROR(VLOOKUP(A227,#REF!,3,FALSE)),1,1-VLOOKUP(A227,#REF!,3,FALSE)),0)</f>
        <v>0</v>
      </c>
      <c r="M227" s="137">
        <v>1771.1085457700001</v>
      </c>
      <c r="N227" s="154">
        <f t="shared" si="42"/>
        <v>1771.1085457700001</v>
      </c>
      <c r="O227" s="154">
        <f t="shared" si="43"/>
        <v>0</v>
      </c>
      <c r="P227" s="154">
        <f t="shared" si="44"/>
        <v>0</v>
      </c>
      <c r="Q227" s="154">
        <v>281.87243132455711</v>
      </c>
      <c r="R227" s="154">
        <f t="shared" si="45"/>
        <v>281.87243132455711</v>
      </c>
      <c r="S227" s="154">
        <f t="shared" si="46"/>
        <v>0</v>
      </c>
      <c r="T227" s="154">
        <f t="shared" si="47"/>
        <v>0</v>
      </c>
      <c r="U227" s="154">
        <f t="shared" si="48"/>
        <v>2052.9809770945571</v>
      </c>
      <c r="V227" s="154">
        <f t="shared" si="49"/>
        <v>0</v>
      </c>
      <c r="W227" s="154">
        <f t="shared" si="50"/>
        <v>0</v>
      </c>
      <c r="X227" s="137">
        <f t="shared" si="51"/>
        <v>0</v>
      </c>
      <c r="Y227" s="137">
        <f t="shared" si="52"/>
        <v>0</v>
      </c>
    </row>
    <row r="228" spans="1:25">
      <c r="A228" s="153">
        <v>571</v>
      </c>
      <c r="B228" s="153" t="s">
        <v>164</v>
      </c>
      <c r="C228" s="153" t="s">
        <v>165</v>
      </c>
      <c r="D228" s="153" t="s">
        <v>218</v>
      </c>
      <c r="E228" s="153" t="s">
        <v>167</v>
      </c>
      <c r="F228" s="136" t="s">
        <v>168</v>
      </c>
      <c r="G228" s="154">
        <v>16.9886535031</v>
      </c>
      <c r="H228" s="154">
        <v>0</v>
      </c>
      <c r="I228" s="154">
        <v>0</v>
      </c>
      <c r="J228" s="155">
        <f t="shared" si="40"/>
        <v>0</v>
      </c>
      <c r="K228" s="155">
        <f t="shared" si="41"/>
        <v>0</v>
      </c>
      <c r="L228" s="155">
        <f>IF(F228="Current ASP",IF(ISERROR(VLOOKUP(A228,#REF!,3,FALSE)),1,1-VLOOKUP(A228,#REF!,3,FALSE)),0)</f>
        <v>0</v>
      </c>
      <c r="M228" s="137">
        <v>1091.1938738399999</v>
      </c>
      <c r="N228" s="154">
        <f t="shared" si="42"/>
        <v>1091.1938738399999</v>
      </c>
      <c r="O228" s="154">
        <f t="shared" si="43"/>
        <v>0</v>
      </c>
      <c r="P228" s="154">
        <f t="shared" si="44"/>
        <v>0</v>
      </c>
      <c r="Q228" s="154">
        <v>2500.2970622085923</v>
      </c>
      <c r="R228" s="154">
        <f t="shared" si="45"/>
        <v>2500.2970622085923</v>
      </c>
      <c r="S228" s="154">
        <f t="shared" si="46"/>
        <v>0</v>
      </c>
      <c r="T228" s="154">
        <f t="shared" si="47"/>
        <v>0</v>
      </c>
      <c r="U228" s="154">
        <f t="shared" si="48"/>
        <v>3591.4909360485922</v>
      </c>
      <c r="V228" s="154">
        <f t="shared" si="49"/>
        <v>0</v>
      </c>
      <c r="W228" s="154">
        <f t="shared" si="50"/>
        <v>0</v>
      </c>
      <c r="X228" s="137">
        <f t="shared" si="51"/>
        <v>0</v>
      </c>
      <c r="Y228" s="137">
        <f t="shared" si="52"/>
        <v>0</v>
      </c>
    </row>
    <row r="229" spans="1:25">
      <c r="A229" s="153">
        <v>572</v>
      </c>
      <c r="B229" s="153" t="s">
        <v>164</v>
      </c>
      <c r="C229" s="153" t="s">
        <v>165</v>
      </c>
      <c r="D229" s="153" t="s">
        <v>219</v>
      </c>
      <c r="E229" s="153" t="s">
        <v>167</v>
      </c>
      <c r="F229" s="136" t="s">
        <v>168</v>
      </c>
      <c r="G229" s="154">
        <v>2.68327943229</v>
      </c>
      <c r="H229" s="154">
        <v>0</v>
      </c>
      <c r="I229" s="154">
        <v>0</v>
      </c>
      <c r="J229" s="155">
        <f t="shared" si="40"/>
        <v>0</v>
      </c>
      <c r="K229" s="155">
        <f t="shared" si="41"/>
        <v>0</v>
      </c>
      <c r="L229" s="155">
        <f>IF(F229="Current ASP",IF(ISERROR(VLOOKUP(A229,#REF!,3,FALSE)),1,1-VLOOKUP(A229,#REF!,3,FALSE)),0)</f>
        <v>0</v>
      </c>
      <c r="M229" s="137">
        <v>0</v>
      </c>
      <c r="N229" s="154">
        <f t="shared" si="42"/>
        <v>0</v>
      </c>
      <c r="O229" s="154">
        <f t="shared" si="43"/>
        <v>0</v>
      </c>
      <c r="P229" s="154">
        <f t="shared" si="44"/>
        <v>0</v>
      </c>
      <c r="Q229" s="154">
        <v>213.2738853422251</v>
      </c>
      <c r="R229" s="154">
        <f t="shared" si="45"/>
        <v>213.2738853422251</v>
      </c>
      <c r="S229" s="154">
        <f t="shared" si="46"/>
        <v>0</v>
      </c>
      <c r="T229" s="154">
        <f t="shared" si="47"/>
        <v>0</v>
      </c>
      <c r="U229" s="154">
        <f t="shared" si="48"/>
        <v>213.2738853422251</v>
      </c>
      <c r="V229" s="154">
        <f t="shared" si="49"/>
        <v>0</v>
      </c>
      <c r="W229" s="154">
        <f t="shared" si="50"/>
        <v>0</v>
      </c>
      <c r="X229" s="137">
        <f t="shared" si="51"/>
        <v>0</v>
      </c>
      <c r="Y229" s="137">
        <f t="shared" si="52"/>
        <v>0</v>
      </c>
    </row>
    <row r="230" spans="1:25">
      <c r="A230" s="153">
        <v>573</v>
      </c>
      <c r="B230" s="153" t="s">
        <v>164</v>
      </c>
      <c r="C230" s="153" t="s">
        <v>165</v>
      </c>
      <c r="D230" s="153" t="s">
        <v>217</v>
      </c>
      <c r="E230" s="153" t="s">
        <v>167</v>
      </c>
      <c r="F230" s="136" t="s">
        <v>168</v>
      </c>
      <c r="G230" s="154">
        <v>1.9327614390900001</v>
      </c>
      <c r="H230" s="154">
        <v>0</v>
      </c>
      <c r="I230" s="154">
        <v>0</v>
      </c>
      <c r="J230" s="155">
        <f t="shared" si="40"/>
        <v>0</v>
      </c>
      <c r="K230" s="155">
        <f t="shared" si="41"/>
        <v>0</v>
      </c>
      <c r="L230" s="155">
        <f>IF(F230="Current ASP",IF(ISERROR(VLOOKUP(A230,#REF!,3,FALSE)),1,1-VLOOKUP(A230,#REF!,3,FALSE)),0)</f>
        <v>0</v>
      </c>
      <c r="M230" s="137">
        <v>0</v>
      </c>
      <c r="N230" s="154">
        <f t="shared" si="42"/>
        <v>0</v>
      </c>
      <c r="O230" s="154">
        <f t="shared" si="43"/>
        <v>0</v>
      </c>
      <c r="P230" s="154">
        <f t="shared" si="44"/>
        <v>0</v>
      </c>
      <c r="Q230" s="154">
        <v>0.15643527537509747</v>
      </c>
      <c r="R230" s="154">
        <f t="shared" si="45"/>
        <v>0.15643527537509747</v>
      </c>
      <c r="S230" s="154">
        <f t="shared" si="46"/>
        <v>0</v>
      </c>
      <c r="T230" s="154">
        <f t="shared" si="47"/>
        <v>0</v>
      </c>
      <c r="U230" s="154">
        <f t="shared" si="48"/>
        <v>0.15643527537509747</v>
      </c>
      <c r="V230" s="154">
        <f t="shared" si="49"/>
        <v>0</v>
      </c>
      <c r="W230" s="154">
        <f t="shared" si="50"/>
        <v>0</v>
      </c>
      <c r="X230" s="137">
        <f t="shared" si="51"/>
        <v>0</v>
      </c>
      <c r="Y230" s="137">
        <f t="shared" si="52"/>
        <v>0</v>
      </c>
    </row>
    <row r="231" spans="1:25">
      <c r="A231" s="153">
        <v>574</v>
      </c>
      <c r="B231" s="153" t="s">
        <v>164</v>
      </c>
      <c r="C231" s="153" t="s">
        <v>165</v>
      </c>
      <c r="D231" s="153" t="s">
        <v>189</v>
      </c>
      <c r="E231" s="153" t="s">
        <v>167</v>
      </c>
      <c r="F231" s="136" t="s">
        <v>168</v>
      </c>
      <c r="G231" s="154">
        <v>2.04938107798E-2</v>
      </c>
      <c r="H231" s="154">
        <v>0</v>
      </c>
      <c r="I231" s="154">
        <v>0</v>
      </c>
      <c r="J231" s="155">
        <f t="shared" si="40"/>
        <v>0</v>
      </c>
      <c r="K231" s="155">
        <f t="shared" si="41"/>
        <v>0</v>
      </c>
      <c r="L231" s="155">
        <f>IF(F231="Current ASP",IF(ISERROR(VLOOKUP(A231,#REF!,3,FALSE)),1,1-VLOOKUP(A231,#REF!,3,FALSE)),0)</f>
        <v>0</v>
      </c>
      <c r="M231" s="137">
        <v>0</v>
      </c>
      <c r="N231" s="154">
        <f t="shared" si="42"/>
        <v>0</v>
      </c>
      <c r="O231" s="154">
        <f t="shared" si="43"/>
        <v>0</v>
      </c>
      <c r="P231" s="154">
        <f t="shared" si="44"/>
        <v>0</v>
      </c>
      <c r="Q231" s="154">
        <v>150.43407670348307</v>
      </c>
      <c r="R231" s="154">
        <f t="shared" si="45"/>
        <v>150.43407670348307</v>
      </c>
      <c r="S231" s="154">
        <f t="shared" si="46"/>
        <v>0</v>
      </c>
      <c r="T231" s="154">
        <f t="shared" si="47"/>
        <v>0</v>
      </c>
      <c r="U231" s="154">
        <f t="shared" si="48"/>
        <v>150.43407670348307</v>
      </c>
      <c r="V231" s="154">
        <f t="shared" si="49"/>
        <v>0</v>
      </c>
      <c r="W231" s="154">
        <f t="shared" si="50"/>
        <v>0</v>
      </c>
      <c r="X231" s="137">
        <f t="shared" si="51"/>
        <v>0</v>
      </c>
      <c r="Y231" s="137">
        <f t="shared" si="52"/>
        <v>0</v>
      </c>
    </row>
    <row r="232" spans="1:25">
      <c r="A232" s="153">
        <v>575</v>
      </c>
      <c r="B232" s="153" t="s">
        <v>164</v>
      </c>
      <c r="C232" s="153" t="s">
        <v>165</v>
      </c>
      <c r="D232" s="153" t="s">
        <v>220</v>
      </c>
      <c r="E232" s="153" t="s">
        <v>167</v>
      </c>
      <c r="F232" s="136" t="s">
        <v>168</v>
      </c>
      <c r="G232" s="154">
        <v>16.9491555428</v>
      </c>
      <c r="H232" s="154">
        <v>0</v>
      </c>
      <c r="I232" s="154">
        <v>0</v>
      </c>
      <c r="J232" s="155">
        <f t="shared" si="40"/>
        <v>0</v>
      </c>
      <c r="K232" s="155">
        <f t="shared" si="41"/>
        <v>0</v>
      </c>
      <c r="L232" s="155">
        <f>IF(F232="Current ASP",IF(ISERROR(VLOOKUP(A232,#REF!,3,FALSE)),1,1-VLOOKUP(A232,#REF!,3,FALSE)),0)</f>
        <v>0</v>
      </c>
      <c r="M232" s="137">
        <v>667.95617369499996</v>
      </c>
      <c r="N232" s="154">
        <f t="shared" si="42"/>
        <v>667.95617369499996</v>
      </c>
      <c r="O232" s="154">
        <f t="shared" si="43"/>
        <v>0</v>
      </c>
      <c r="P232" s="154">
        <f t="shared" si="44"/>
        <v>0</v>
      </c>
      <c r="Q232" s="154">
        <v>179.78637121537119</v>
      </c>
      <c r="R232" s="154">
        <f t="shared" si="45"/>
        <v>179.78637121537119</v>
      </c>
      <c r="S232" s="154">
        <f t="shared" si="46"/>
        <v>0</v>
      </c>
      <c r="T232" s="154">
        <f t="shared" si="47"/>
        <v>0</v>
      </c>
      <c r="U232" s="154">
        <f t="shared" si="48"/>
        <v>847.74254491037118</v>
      </c>
      <c r="V232" s="154">
        <f t="shared" si="49"/>
        <v>0</v>
      </c>
      <c r="W232" s="154">
        <f t="shared" si="50"/>
        <v>0</v>
      </c>
      <c r="X232" s="137">
        <f t="shared" si="51"/>
        <v>0</v>
      </c>
      <c r="Y232" s="137">
        <f t="shared" si="52"/>
        <v>0</v>
      </c>
    </row>
    <row r="233" spans="1:25">
      <c r="A233" s="153">
        <v>601</v>
      </c>
      <c r="B233" s="153" t="s">
        <v>164</v>
      </c>
      <c r="C233" s="153" t="s">
        <v>226</v>
      </c>
      <c r="D233" s="153" t="s">
        <v>227</v>
      </c>
      <c r="E233" s="153" t="s">
        <v>133</v>
      </c>
      <c r="F233" s="136" t="s">
        <v>206</v>
      </c>
      <c r="G233" s="154">
        <v>75.667697771034611</v>
      </c>
      <c r="H233" s="154">
        <v>75.623756657200005</v>
      </c>
      <c r="I233" s="154">
        <v>4.3941113834599997E-2</v>
      </c>
      <c r="J233" s="155">
        <f t="shared" si="40"/>
        <v>0.99941928834722094</v>
      </c>
      <c r="K233" s="155">
        <f t="shared" si="41"/>
        <v>5.8071165277906456E-4</v>
      </c>
      <c r="L233" s="155">
        <f>IF(F233="Current ASP",IF(ISERROR(VLOOKUP(A233,#REF!,3,FALSE)),1,1-VLOOKUP(A233,#REF!,3,FALSE)),0)</f>
        <v>1</v>
      </c>
      <c r="M233" s="137">
        <v>2648.6280000000002</v>
      </c>
      <c r="N233" s="154">
        <f t="shared" si="42"/>
        <v>0</v>
      </c>
      <c r="O233" s="154">
        <f t="shared" si="43"/>
        <v>2647.0899108565231</v>
      </c>
      <c r="P233" s="154">
        <f t="shared" si="44"/>
        <v>1.5380891434769084</v>
      </c>
      <c r="Q233" s="154">
        <v>91.722000289528282</v>
      </c>
      <c r="R233" s="154">
        <f t="shared" si="45"/>
        <v>0</v>
      </c>
      <c r="S233" s="154">
        <f t="shared" si="46"/>
        <v>91.668736255143955</v>
      </c>
      <c r="T233" s="154">
        <f t="shared" si="47"/>
        <v>5.326403438433381E-2</v>
      </c>
      <c r="U233" s="154">
        <f t="shared" si="48"/>
        <v>0</v>
      </c>
      <c r="V233" s="154">
        <f t="shared" si="49"/>
        <v>2738.758647111667</v>
      </c>
      <c r="W233" s="154">
        <f t="shared" si="50"/>
        <v>1.5913531778612422</v>
      </c>
      <c r="X233" s="137">
        <f t="shared" si="51"/>
        <v>1.5380891434769084</v>
      </c>
      <c r="Y233" s="137">
        <f t="shared" si="52"/>
        <v>5.326403438433381E-2</v>
      </c>
    </row>
    <row r="234" spans="1:25">
      <c r="A234" s="153">
        <v>612</v>
      </c>
      <c r="B234" s="153" t="s">
        <v>164</v>
      </c>
      <c r="C234" s="153" t="s">
        <v>226</v>
      </c>
      <c r="D234" s="153" t="s">
        <v>228</v>
      </c>
      <c r="E234" s="153" t="s">
        <v>133</v>
      </c>
      <c r="F234" s="136" t="s">
        <v>206</v>
      </c>
      <c r="G234" s="154">
        <v>66.494144104499995</v>
      </c>
      <c r="H234" s="154">
        <v>0</v>
      </c>
      <c r="I234" s="154">
        <v>66.494144104499995</v>
      </c>
      <c r="J234" s="155">
        <f t="shared" si="40"/>
        <v>0</v>
      </c>
      <c r="K234" s="155">
        <f t="shared" si="41"/>
        <v>1</v>
      </c>
      <c r="L234" s="155">
        <f>IF(F234="Current ASP",IF(ISERROR(VLOOKUP(A234,#REF!,3,FALSE)),1,1-VLOOKUP(A234,#REF!,3,FALSE)),0)</f>
        <v>1</v>
      </c>
      <c r="M234" s="137">
        <v>3748.28</v>
      </c>
      <c r="N234" s="154">
        <f t="shared" si="42"/>
        <v>0</v>
      </c>
      <c r="O234" s="154">
        <f t="shared" si="43"/>
        <v>0</v>
      </c>
      <c r="P234" s="154">
        <f t="shared" si="44"/>
        <v>3748.28</v>
      </c>
      <c r="Q234" s="154">
        <v>1584.1997206015717</v>
      </c>
      <c r="R234" s="154">
        <f t="shared" si="45"/>
        <v>0</v>
      </c>
      <c r="S234" s="154">
        <f t="shared" si="46"/>
        <v>0</v>
      </c>
      <c r="T234" s="154">
        <f t="shared" si="47"/>
        <v>1584.1997206015717</v>
      </c>
      <c r="U234" s="154">
        <f t="shared" si="48"/>
        <v>0</v>
      </c>
      <c r="V234" s="154">
        <f t="shared" si="49"/>
        <v>0</v>
      </c>
      <c r="W234" s="154">
        <f t="shared" si="50"/>
        <v>5332.4797206015719</v>
      </c>
      <c r="X234" s="137">
        <f t="shared" si="51"/>
        <v>3748.28</v>
      </c>
      <c r="Y234" s="137">
        <f t="shared" si="52"/>
        <v>1584.1997206015717</v>
      </c>
    </row>
    <row r="235" spans="1:25">
      <c r="A235" s="153">
        <v>613</v>
      </c>
      <c r="B235" s="153" t="s">
        <v>164</v>
      </c>
      <c r="C235" s="153" t="s">
        <v>165</v>
      </c>
      <c r="D235" s="153" t="s">
        <v>229</v>
      </c>
      <c r="E235" s="153" t="s">
        <v>133</v>
      </c>
      <c r="F235" s="136" t="s">
        <v>206</v>
      </c>
      <c r="G235" s="154">
        <v>104.61016690300001</v>
      </c>
      <c r="H235" s="154">
        <v>104.61016690300001</v>
      </c>
      <c r="I235" s="154">
        <v>0</v>
      </c>
      <c r="J235" s="155">
        <f t="shared" si="40"/>
        <v>1</v>
      </c>
      <c r="K235" s="155">
        <f t="shared" si="41"/>
        <v>0</v>
      </c>
      <c r="L235" s="155">
        <f>IF(F235="Current ASP",IF(ISERROR(VLOOKUP(A235,#REF!,3,FALSE)),1,1-VLOOKUP(A235,#REF!,3,FALSE)),0)</f>
        <v>1</v>
      </c>
      <c r="M235" s="137">
        <v>4075.28015177</v>
      </c>
      <c r="N235" s="154">
        <f t="shared" si="42"/>
        <v>0</v>
      </c>
      <c r="O235" s="154">
        <f t="shared" si="43"/>
        <v>4075.28015177</v>
      </c>
      <c r="P235" s="154">
        <f t="shared" si="44"/>
        <v>0</v>
      </c>
      <c r="Q235" s="154">
        <v>420.75254133205573</v>
      </c>
      <c r="R235" s="154">
        <f t="shared" si="45"/>
        <v>0</v>
      </c>
      <c r="S235" s="154">
        <f t="shared" si="46"/>
        <v>420.75254133205573</v>
      </c>
      <c r="T235" s="154">
        <f t="shared" si="47"/>
        <v>0</v>
      </c>
      <c r="U235" s="154">
        <f t="shared" si="48"/>
        <v>0</v>
      </c>
      <c r="V235" s="154">
        <f t="shared" si="49"/>
        <v>4496.0326931020554</v>
      </c>
      <c r="W235" s="154">
        <f t="shared" si="50"/>
        <v>0</v>
      </c>
      <c r="X235" s="137">
        <f t="shared" si="51"/>
        <v>0</v>
      </c>
      <c r="Y235" s="137">
        <f t="shared" si="52"/>
        <v>0</v>
      </c>
    </row>
    <row r="236" spans="1:25">
      <c r="A236" s="153">
        <v>614</v>
      </c>
      <c r="B236" s="153" t="s">
        <v>164</v>
      </c>
      <c r="C236" s="153" t="s">
        <v>226</v>
      </c>
      <c r="D236" s="153" t="s">
        <v>230</v>
      </c>
      <c r="E236" s="153" t="s">
        <v>133</v>
      </c>
      <c r="F236" s="136" t="s">
        <v>206</v>
      </c>
      <c r="G236" s="154">
        <v>13.0516150381</v>
      </c>
      <c r="H236" s="154">
        <v>13.0516150381</v>
      </c>
      <c r="I236" s="154">
        <v>0</v>
      </c>
      <c r="J236" s="155">
        <f t="shared" si="40"/>
        <v>1</v>
      </c>
      <c r="K236" s="155">
        <f t="shared" si="41"/>
        <v>0</v>
      </c>
      <c r="L236" s="155">
        <f>IF(F236="Current ASP",IF(ISERROR(VLOOKUP(A236,#REF!,3,FALSE)),1,1-VLOOKUP(A236,#REF!,3,FALSE)),0)</f>
        <v>1</v>
      </c>
      <c r="M236" s="137">
        <v>259.404</v>
      </c>
      <c r="N236" s="154">
        <f t="shared" si="42"/>
        <v>0</v>
      </c>
      <c r="O236" s="154">
        <f t="shared" si="43"/>
        <v>259.404</v>
      </c>
      <c r="P236" s="154">
        <f t="shared" si="44"/>
        <v>0</v>
      </c>
      <c r="Q236" s="154">
        <v>25.123354298000002</v>
      </c>
      <c r="R236" s="154">
        <f t="shared" si="45"/>
        <v>0</v>
      </c>
      <c r="S236" s="154">
        <f t="shared" si="46"/>
        <v>25.123354298000002</v>
      </c>
      <c r="T236" s="154">
        <f t="shared" si="47"/>
        <v>0</v>
      </c>
      <c r="U236" s="154">
        <f t="shared" si="48"/>
        <v>0</v>
      </c>
      <c r="V236" s="154">
        <f t="shared" si="49"/>
        <v>284.52735429799998</v>
      </c>
      <c r="W236" s="154">
        <f t="shared" si="50"/>
        <v>0</v>
      </c>
      <c r="X236" s="137">
        <f t="shared" si="51"/>
        <v>0</v>
      </c>
      <c r="Y236" s="137">
        <f t="shared" si="52"/>
        <v>0</v>
      </c>
    </row>
    <row r="237" spans="1:25">
      <c r="A237" s="153">
        <v>615</v>
      </c>
      <c r="B237" s="153" t="s">
        <v>164</v>
      </c>
      <c r="C237" s="153" t="s">
        <v>226</v>
      </c>
      <c r="D237" s="153" t="s">
        <v>230</v>
      </c>
      <c r="E237" s="153" t="s">
        <v>133</v>
      </c>
      <c r="F237" s="136" t="s">
        <v>206</v>
      </c>
      <c r="G237" s="154">
        <v>68.210565250200005</v>
      </c>
      <c r="H237" s="154">
        <v>27.178980035900004</v>
      </c>
      <c r="I237" s="154">
        <v>41.031585214300001</v>
      </c>
      <c r="J237" s="155">
        <f t="shared" si="40"/>
        <v>0.39845704160647327</v>
      </c>
      <c r="K237" s="155">
        <f t="shared" si="41"/>
        <v>0.60154295839352678</v>
      </c>
      <c r="L237" s="155">
        <f>IF(F237="Current ASP",IF(ISERROR(VLOOKUP(A237,#REF!,3,FALSE)),1,1-VLOOKUP(A237,#REF!,3,FALSE)),0)</f>
        <v>1</v>
      </c>
      <c r="M237" s="137">
        <v>2204.0839999999998</v>
      </c>
      <c r="N237" s="154">
        <f t="shared" si="42"/>
        <v>0</v>
      </c>
      <c r="O237" s="154">
        <f t="shared" si="43"/>
        <v>878.23279009216196</v>
      </c>
      <c r="P237" s="154">
        <f t="shared" si="44"/>
        <v>1325.851209907838</v>
      </c>
      <c r="Q237" s="154">
        <v>575.36033422248852</v>
      </c>
      <c r="R237" s="154">
        <f t="shared" si="45"/>
        <v>0</v>
      </c>
      <c r="S237" s="154">
        <f t="shared" si="46"/>
        <v>229.25637663200447</v>
      </c>
      <c r="T237" s="154">
        <f t="shared" si="47"/>
        <v>346.10395759048407</v>
      </c>
      <c r="U237" s="154">
        <f t="shared" si="48"/>
        <v>0</v>
      </c>
      <c r="V237" s="154">
        <f t="shared" si="49"/>
        <v>1107.4891667241664</v>
      </c>
      <c r="W237" s="154">
        <f t="shared" si="50"/>
        <v>1671.955167498322</v>
      </c>
      <c r="X237" s="137">
        <f t="shared" si="51"/>
        <v>1325.851209907838</v>
      </c>
      <c r="Y237" s="137">
        <f t="shared" si="52"/>
        <v>346.10395759048407</v>
      </c>
    </row>
    <row r="238" spans="1:25">
      <c r="A238" s="153">
        <v>616</v>
      </c>
      <c r="B238" s="153" t="s">
        <v>164</v>
      </c>
      <c r="C238" s="153" t="s">
        <v>226</v>
      </c>
      <c r="D238" s="153" t="s">
        <v>231</v>
      </c>
      <c r="E238" s="153" t="s">
        <v>133</v>
      </c>
      <c r="F238" s="136" t="s">
        <v>206</v>
      </c>
      <c r="G238" s="154">
        <v>4.7635083660799999</v>
      </c>
      <c r="H238" s="154">
        <v>4.7635083660799999</v>
      </c>
      <c r="I238" s="154">
        <v>0</v>
      </c>
      <c r="J238" s="155">
        <f t="shared" si="40"/>
        <v>1</v>
      </c>
      <c r="K238" s="155">
        <f t="shared" si="41"/>
        <v>0</v>
      </c>
      <c r="L238" s="155">
        <f>IF(F238="Current ASP",IF(ISERROR(VLOOKUP(A238,#REF!,3,FALSE)),1,1-VLOOKUP(A238,#REF!,3,FALSE)),0)</f>
        <v>1</v>
      </c>
      <c r="M238" s="137">
        <v>0</v>
      </c>
      <c r="N238" s="154">
        <f t="shared" si="42"/>
        <v>0</v>
      </c>
      <c r="O238" s="154">
        <f t="shared" si="43"/>
        <v>0</v>
      </c>
      <c r="P238" s="154">
        <f t="shared" si="44"/>
        <v>0</v>
      </c>
      <c r="Q238" s="154">
        <v>7.7059009774945043E-15</v>
      </c>
      <c r="R238" s="154">
        <f t="shared" si="45"/>
        <v>0</v>
      </c>
      <c r="S238" s="154">
        <f t="shared" si="46"/>
        <v>7.7059009774945043E-15</v>
      </c>
      <c r="T238" s="154">
        <f t="shared" si="47"/>
        <v>0</v>
      </c>
      <c r="U238" s="154">
        <f t="shared" si="48"/>
        <v>0</v>
      </c>
      <c r="V238" s="154">
        <f t="shared" si="49"/>
        <v>7.7059009774945043E-15</v>
      </c>
      <c r="W238" s="154">
        <f t="shared" si="50"/>
        <v>0</v>
      </c>
      <c r="X238" s="137">
        <f t="shared" si="51"/>
        <v>0</v>
      </c>
      <c r="Y238" s="137">
        <f t="shared" si="52"/>
        <v>0</v>
      </c>
    </row>
    <row r="239" spans="1:25">
      <c r="A239" s="153">
        <v>617</v>
      </c>
      <c r="B239" s="153" t="s">
        <v>164</v>
      </c>
      <c r="C239" s="153" t="s">
        <v>226</v>
      </c>
      <c r="D239" s="153" t="s">
        <v>232</v>
      </c>
      <c r="E239" s="153" t="s">
        <v>133</v>
      </c>
      <c r="F239" s="136" t="s">
        <v>206</v>
      </c>
      <c r="G239" s="154">
        <v>0</v>
      </c>
      <c r="H239" s="154">
        <v>0</v>
      </c>
      <c r="I239" s="154">
        <v>0</v>
      </c>
      <c r="J239" s="155">
        <f t="shared" si="40"/>
        <v>0</v>
      </c>
      <c r="K239" s="155">
        <f t="shared" si="41"/>
        <v>1</v>
      </c>
      <c r="L239" s="155">
        <f>IF(F239="Current ASP",IF(ISERROR(VLOOKUP(A239,#REF!,3,FALSE)),1,1-VLOOKUP(A239,#REF!,3,FALSE)),0)</f>
        <v>1</v>
      </c>
      <c r="M239" s="137">
        <v>0</v>
      </c>
      <c r="N239" s="154">
        <f t="shared" si="42"/>
        <v>0</v>
      </c>
      <c r="O239" s="154">
        <f t="shared" si="43"/>
        <v>0</v>
      </c>
      <c r="P239" s="154">
        <f t="shared" si="44"/>
        <v>0</v>
      </c>
      <c r="Q239" s="154">
        <v>10.905914470000001</v>
      </c>
      <c r="R239" s="154">
        <f t="shared" si="45"/>
        <v>0</v>
      </c>
      <c r="S239" s="154">
        <f t="shared" si="46"/>
        <v>0</v>
      </c>
      <c r="T239" s="154">
        <f t="shared" si="47"/>
        <v>10.905914470000001</v>
      </c>
      <c r="U239" s="154">
        <f t="shared" si="48"/>
        <v>0</v>
      </c>
      <c r="V239" s="154">
        <f t="shared" si="49"/>
        <v>0</v>
      </c>
      <c r="W239" s="154">
        <f t="shared" si="50"/>
        <v>10.905914470000001</v>
      </c>
      <c r="X239" s="137">
        <f t="shared" si="51"/>
        <v>0</v>
      </c>
      <c r="Y239" s="137">
        <f t="shared" si="52"/>
        <v>10.905914470000001</v>
      </c>
    </row>
    <row r="240" spans="1:25">
      <c r="A240" s="153">
        <v>618</v>
      </c>
      <c r="B240" s="153" t="s">
        <v>164</v>
      </c>
      <c r="C240" s="153" t="s">
        <v>226</v>
      </c>
      <c r="D240" s="153" t="s">
        <v>230</v>
      </c>
      <c r="E240" s="153" t="s">
        <v>133</v>
      </c>
      <c r="F240" s="136" t="s">
        <v>206</v>
      </c>
      <c r="G240" s="154">
        <v>52.247034023799998</v>
      </c>
      <c r="H240" s="154">
        <v>52.247034023799998</v>
      </c>
      <c r="I240" s="154">
        <v>0</v>
      </c>
      <c r="J240" s="155">
        <f t="shared" si="40"/>
        <v>1</v>
      </c>
      <c r="K240" s="155">
        <f t="shared" si="41"/>
        <v>0</v>
      </c>
      <c r="L240" s="155">
        <f>IF(F240="Current ASP",IF(ISERROR(VLOOKUP(A240,#REF!,3,FALSE)),1,1-VLOOKUP(A240,#REF!,3,FALSE)),0)</f>
        <v>1</v>
      </c>
      <c r="M240" s="137">
        <v>2557</v>
      </c>
      <c r="N240" s="154">
        <f t="shared" si="42"/>
        <v>0</v>
      </c>
      <c r="O240" s="154">
        <f t="shared" si="43"/>
        <v>2557</v>
      </c>
      <c r="P240" s="154">
        <f t="shared" si="44"/>
        <v>0</v>
      </c>
      <c r="Q240" s="154">
        <v>171.35124970846087</v>
      </c>
      <c r="R240" s="154">
        <f t="shared" si="45"/>
        <v>0</v>
      </c>
      <c r="S240" s="154">
        <f t="shared" si="46"/>
        <v>171.35124970846087</v>
      </c>
      <c r="T240" s="154">
        <f t="shared" si="47"/>
        <v>0</v>
      </c>
      <c r="U240" s="154">
        <f t="shared" si="48"/>
        <v>0</v>
      </c>
      <c r="V240" s="154">
        <f t="shared" si="49"/>
        <v>2728.3512497084607</v>
      </c>
      <c r="W240" s="154">
        <f t="shared" si="50"/>
        <v>0</v>
      </c>
      <c r="X240" s="137">
        <f t="shared" si="51"/>
        <v>0</v>
      </c>
      <c r="Y240" s="137">
        <f t="shared" si="52"/>
        <v>0</v>
      </c>
    </row>
    <row r="241" spans="1:25">
      <c r="A241" s="153">
        <v>619</v>
      </c>
      <c r="B241" s="153" t="s">
        <v>164</v>
      </c>
      <c r="C241" s="153" t="s">
        <v>226</v>
      </c>
      <c r="D241" s="153" t="s">
        <v>230</v>
      </c>
      <c r="E241" s="153" t="s">
        <v>133</v>
      </c>
      <c r="F241" s="136" t="s">
        <v>206</v>
      </c>
      <c r="G241" s="154">
        <v>66.640937076859998</v>
      </c>
      <c r="H241" s="154">
        <v>63.951207935399999</v>
      </c>
      <c r="I241" s="154">
        <v>2.68972914146</v>
      </c>
      <c r="J241" s="155">
        <f t="shared" si="40"/>
        <v>0.95963848559995768</v>
      </c>
      <c r="K241" s="155">
        <f t="shared" si="41"/>
        <v>4.036151440004232E-2</v>
      </c>
      <c r="L241" s="155">
        <f>IF(F241="Current ASP",IF(ISERROR(VLOOKUP(A241,#REF!,3,FALSE)),1,1-VLOOKUP(A241,#REF!,3,FALSE)),0)</f>
        <v>1</v>
      </c>
      <c r="M241" s="137">
        <v>1649.67</v>
      </c>
      <c r="N241" s="154">
        <f t="shared" si="42"/>
        <v>0</v>
      </c>
      <c r="O241" s="154">
        <f t="shared" si="43"/>
        <v>1583.0868205396823</v>
      </c>
      <c r="P241" s="154">
        <f t="shared" si="44"/>
        <v>66.583179460317822</v>
      </c>
      <c r="Q241" s="154">
        <v>925.08494922621094</v>
      </c>
      <c r="R241" s="154">
        <f t="shared" si="45"/>
        <v>0</v>
      </c>
      <c r="S241" s="154">
        <f t="shared" si="46"/>
        <v>887.74711972675482</v>
      </c>
      <c r="T241" s="154">
        <f t="shared" si="47"/>
        <v>37.337829499456134</v>
      </c>
      <c r="U241" s="154">
        <f t="shared" si="48"/>
        <v>0</v>
      </c>
      <c r="V241" s="154">
        <f t="shared" si="49"/>
        <v>2470.8339402664369</v>
      </c>
      <c r="W241" s="154">
        <f t="shared" si="50"/>
        <v>103.92100895977396</v>
      </c>
      <c r="X241" s="137">
        <f t="shared" si="51"/>
        <v>66.583179460317822</v>
      </c>
      <c r="Y241" s="137">
        <f t="shared" si="52"/>
        <v>37.337829499456134</v>
      </c>
    </row>
    <row r="242" spans="1:25">
      <c r="A242" s="153">
        <v>620</v>
      </c>
      <c r="B242" s="153" t="s">
        <v>164</v>
      </c>
      <c r="C242" s="153" t="s">
        <v>226</v>
      </c>
      <c r="D242" s="153" t="s">
        <v>233</v>
      </c>
      <c r="E242" s="153" t="s">
        <v>133</v>
      </c>
      <c r="F242" s="136" t="s">
        <v>206</v>
      </c>
      <c r="G242" s="154">
        <v>67.404644221170003</v>
      </c>
      <c r="H242" s="154">
        <v>63.147412271299999</v>
      </c>
      <c r="I242" s="154">
        <v>4.2572319498700004</v>
      </c>
      <c r="J242" s="155">
        <f t="shared" si="40"/>
        <v>0.93684067323460596</v>
      </c>
      <c r="K242" s="155">
        <f t="shared" si="41"/>
        <v>6.3159326765394042E-2</v>
      </c>
      <c r="L242" s="155">
        <f>IF(F242="Current ASP",IF(ISERROR(VLOOKUP(A242,#REF!,3,FALSE)),1,1-VLOOKUP(A242,#REF!,3,FALSE)),0)</f>
        <v>1</v>
      </c>
      <c r="M242" s="137">
        <v>2472.4250000000002</v>
      </c>
      <c r="N242" s="154">
        <f t="shared" si="42"/>
        <v>0</v>
      </c>
      <c r="O242" s="154">
        <f t="shared" si="43"/>
        <v>2316.2683015220709</v>
      </c>
      <c r="P242" s="154">
        <f t="shared" si="44"/>
        <v>156.15669847792938</v>
      </c>
      <c r="Q242" s="154">
        <v>159.93281260714448</v>
      </c>
      <c r="R242" s="154">
        <f t="shared" si="45"/>
        <v>0</v>
      </c>
      <c r="S242" s="154">
        <f t="shared" si="46"/>
        <v>149.83156383518133</v>
      </c>
      <c r="T242" s="154">
        <f t="shared" si="47"/>
        <v>10.101248771963171</v>
      </c>
      <c r="U242" s="154">
        <f t="shared" si="48"/>
        <v>0</v>
      </c>
      <c r="V242" s="154">
        <f t="shared" si="49"/>
        <v>2466.0998653572524</v>
      </c>
      <c r="W242" s="154">
        <f t="shared" si="50"/>
        <v>166.25794724989254</v>
      </c>
      <c r="X242" s="137">
        <f t="shared" si="51"/>
        <v>156.15669847792938</v>
      </c>
      <c r="Y242" s="137">
        <f t="shared" si="52"/>
        <v>10.101248771963171</v>
      </c>
    </row>
    <row r="243" spans="1:25">
      <c r="A243" s="153">
        <v>621</v>
      </c>
      <c r="B243" s="153" t="s">
        <v>164</v>
      </c>
      <c r="C243" s="153" t="s">
        <v>226</v>
      </c>
      <c r="D243" s="153" t="s">
        <v>233</v>
      </c>
      <c r="E243" s="153" t="s">
        <v>133</v>
      </c>
      <c r="F243" s="136" t="s">
        <v>206</v>
      </c>
      <c r="G243" s="154">
        <v>53.894653155599997</v>
      </c>
      <c r="H243" s="154">
        <v>53.894653155599997</v>
      </c>
      <c r="I243" s="154">
        <v>0</v>
      </c>
      <c r="J243" s="155">
        <f t="shared" si="40"/>
        <v>1</v>
      </c>
      <c r="K243" s="155">
        <f t="shared" si="41"/>
        <v>0</v>
      </c>
      <c r="L243" s="155">
        <f>IF(F243="Current ASP",IF(ISERROR(VLOOKUP(A243,#REF!,3,FALSE)),1,1-VLOOKUP(A243,#REF!,3,FALSE)),0)</f>
        <v>1</v>
      </c>
      <c r="M243" s="137">
        <v>1975</v>
      </c>
      <c r="N243" s="154">
        <f t="shared" si="42"/>
        <v>0</v>
      </c>
      <c r="O243" s="154">
        <f t="shared" si="43"/>
        <v>1975</v>
      </c>
      <c r="P243" s="154">
        <f t="shared" si="44"/>
        <v>0</v>
      </c>
      <c r="Q243" s="154">
        <v>376.22807603157298</v>
      </c>
      <c r="R243" s="154">
        <f t="shared" si="45"/>
        <v>0</v>
      </c>
      <c r="S243" s="154">
        <f t="shared" si="46"/>
        <v>376.22807603157298</v>
      </c>
      <c r="T243" s="154">
        <f t="shared" si="47"/>
        <v>0</v>
      </c>
      <c r="U243" s="154">
        <f t="shared" si="48"/>
        <v>0</v>
      </c>
      <c r="V243" s="154">
        <f t="shared" si="49"/>
        <v>2351.228076031573</v>
      </c>
      <c r="W243" s="154">
        <f t="shared" si="50"/>
        <v>0</v>
      </c>
      <c r="X243" s="137">
        <f t="shared" si="51"/>
        <v>0</v>
      </c>
      <c r="Y243" s="137">
        <f t="shared" si="52"/>
        <v>0</v>
      </c>
    </row>
    <row r="244" spans="1:25">
      <c r="A244" s="153">
        <v>622</v>
      </c>
      <c r="B244" s="153" t="s">
        <v>164</v>
      </c>
      <c r="C244" s="153" t="s">
        <v>226</v>
      </c>
      <c r="D244" s="153" t="s">
        <v>232</v>
      </c>
      <c r="E244" s="153" t="s">
        <v>133</v>
      </c>
      <c r="F244" s="136" t="s">
        <v>206</v>
      </c>
      <c r="G244" s="154">
        <v>3.16423542212</v>
      </c>
      <c r="H244" s="154">
        <v>3.16423542212</v>
      </c>
      <c r="I244" s="154">
        <v>0</v>
      </c>
      <c r="J244" s="155">
        <f t="shared" si="40"/>
        <v>1</v>
      </c>
      <c r="K244" s="155">
        <f t="shared" si="41"/>
        <v>0</v>
      </c>
      <c r="L244" s="155">
        <f>IF(F244="Current ASP",IF(ISERROR(VLOOKUP(A244,#REF!,3,FALSE)),1,1-VLOOKUP(A244,#REF!,3,FALSE)),0)</f>
        <v>1</v>
      </c>
      <c r="M244" s="137">
        <v>21</v>
      </c>
      <c r="N244" s="154">
        <f t="shared" si="42"/>
        <v>0</v>
      </c>
      <c r="O244" s="154">
        <f t="shared" si="43"/>
        <v>21</v>
      </c>
      <c r="P244" s="154">
        <f t="shared" si="44"/>
        <v>0</v>
      </c>
      <c r="Q244" s="154">
        <v>35.671939850000001</v>
      </c>
      <c r="R244" s="154">
        <f t="shared" si="45"/>
        <v>0</v>
      </c>
      <c r="S244" s="154">
        <f t="shared" si="46"/>
        <v>35.671939850000001</v>
      </c>
      <c r="T244" s="154">
        <f t="shared" si="47"/>
        <v>0</v>
      </c>
      <c r="U244" s="154">
        <f t="shared" si="48"/>
        <v>0</v>
      </c>
      <c r="V244" s="154">
        <f t="shared" si="49"/>
        <v>56.671939850000001</v>
      </c>
      <c r="W244" s="154">
        <f t="shared" si="50"/>
        <v>0</v>
      </c>
      <c r="X244" s="137">
        <f t="shared" si="51"/>
        <v>0</v>
      </c>
      <c r="Y244" s="137">
        <f t="shared" si="52"/>
        <v>0</v>
      </c>
    </row>
    <row r="245" spans="1:25">
      <c r="A245" s="153">
        <v>623</v>
      </c>
      <c r="B245" s="153" t="s">
        <v>164</v>
      </c>
      <c r="C245" s="153" t="s">
        <v>226</v>
      </c>
      <c r="D245" s="153" t="s">
        <v>233</v>
      </c>
      <c r="E245" s="153" t="s">
        <v>133</v>
      </c>
      <c r="F245" s="136" t="s">
        <v>206</v>
      </c>
      <c r="G245" s="154">
        <v>53.641216381177607</v>
      </c>
      <c r="H245" s="154">
        <v>53.611131980400003</v>
      </c>
      <c r="I245" s="154">
        <v>3.0084400777599999E-2</v>
      </c>
      <c r="J245" s="155">
        <f t="shared" si="40"/>
        <v>0.99943915513466697</v>
      </c>
      <c r="K245" s="155">
        <f t="shared" si="41"/>
        <v>5.6084486533303224E-4</v>
      </c>
      <c r="L245" s="155">
        <f>IF(F245="Current ASP",IF(ISERROR(VLOOKUP(A245,#REF!,3,FALSE)),1,1-VLOOKUP(A245,#REF!,3,FALSE)),0)</f>
        <v>1</v>
      </c>
      <c r="M245" s="137">
        <v>2687</v>
      </c>
      <c r="N245" s="154">
        <f t="shared" si="42"/>
        <v>0</v>
      </c>
      <c r="O245" s="154">
        <f t="shared" si="43"/>
        <v>2685.4930098468503</v>
      </c>
      <c r="P245" s="154">
        <f t="shared" si="44"/>
        <v>1.5069901531498577</v>
      </c>
      <c r="Q245" s="154">
        <v>212.44160683667693</v>
      </c>
      <c r="R245" s="154">
        <f t="shared" si="45"/>
        <v>0</v>
      </c>
      <c r="S245" s="154">
        <f t="shared" si="46"/>
        <v>212.32246005229948</v>
      </c>
      <c r="T245" s="154">
        <f t="shared" si="47"/>
        <v>0.11914678437744905</v>
      </c>
      <c r="U245" s="154">
        <f t="shared" si="48"/>
        <v>0</v>
      </c>
      <c r="V245" s="154">
        <f t="shared" si="49"/>
        <v>2897.8154698991498</v>
      </c>
      <c r="W245" s="154">
        <f t="shared" si="50"/>
        <v>1.6261369375273067</v>
      </c>
      <c r="X245" s="137">
        <f t="shared" si="51"/>
        <v>1.5069901531498577</v>
      </c>
      <c r="Y245" s="137">
        <f t="shared" si="52"/>
        <v>0.11914678437744905</v>
      </c>
    </row>
    <row r="246" spans="1:25">
      <c r="A246" s="153">
        <v>624</v>
      </c>
      <c r="B246" s="153" t="s">
        <v>164</v>
      </c>
      <c r="C246" s="153" t="s">
        <v>165</v>
      </c>
      <c r="D246" s="153" t="s">
        <v>208</v>
      </c>
      <c r="E246" s="153" t="s">
        <v>133</v>
      </c>
      <c r="F246" s="136" t="s">
        <v>206</v>
      </c>
      <c r="G246" s="154">
        <v>63.0560694244</v>
      </c>
      <c r="H246" s="154">
        <v>63.0560694244</v>
      </c>
      <c r="I246" s="154">
        <v>0</v>
      </c>
      <c r="J246" s="155">
        <f t="shared" si="40"/>
        <v>1</v>
      </c>
      <c r="K246" s="155">
        <f t="shared" si="41"/>
        <v>0</v>
      </c>
      <c r="L246" s="155">
        <f>IF(F246="Current ASP",IF(ISERROR(VLOOKUP(A246,#REF!,3,FALSE)),1,1-VLOOKUP(A246,#REF!,3,FALSE)),0)</f>
        <v>1</v>
      </c>
      <c r="M246" s="137">
        <v>1914.0864845200001</v>
      </c>
      <c r="N246" s="154">
        <f t="shared" si="42"/>
        <v>0</v>
      </c>
      <c r="O246" s="154">
        <f t="shared" si="43"/>
        <v>1914.0864845200001</v>
      </c>
      <c r="P246" s="154">
        <f t="shared" si="44"/>
        <v>0</v>
      </c>
      <c r="Q246" s="154">
        <v>388.91136530325855</v>
      </c>
      <c r="R246" s="154">
        <f t="shared" si="45"/>
        <v>0</v>
      </c>
      <c r="S246" s="154">
        <f t="shared" si="46"/>
        <v>388.91136530325855</v>
      </c>
      <c r="T246" s="154">
        <f t="shared" si="47"/>
        <v>0</v>
      </c>
      <c r="U246" s="154">
        <f t="shared" si="48"/>
        <v>0</v>
      </c>
      <c r="V246" s="154">
        <f t="shared" si="49"/>
        <v>2302.9978498232585</v>
      </c>
      <c r="W246" s="154">
        <f t="shared" si="50"/>
        <v>0</v>
      </c>
      <c r="X246" s="137">
        <f t="shared" si="51"/>
        <v>0</v>
      </c>
      <c r="Y246" s="137">
        <f t="shared" si="52"/>
        <v>0</v>
      </c>
    </row>
    <row r="247" spans="1:25">
      <c r="A247" s="153">
        <v>625</v>
      </c>
      <c r="B247" s="153" t="s">
        <v>164</v>
      </c>
      <c r="C247" s="153" t="s">
        <v>226</v>
      </c>
      <c r="D247" s="153" t="s">
        <v>234</v>
      </c>
      <c r="E247" s="153" t="s">
        <v>133</v>
      </c>
      <c r="F247" s="136" t="s">
        <v>206</v>
      </c>
      <c r="G247" s="154">
        <v>114.52733175362</v>
      </c>
      <c r="H247" s="154">
        <v>105.52515203</v>
      </c>
      <c r="I247" s="154">
        <v>9.0021797236199994</v>
      </c>
      <c r="J247" s="155">
        <f t="shared" si="40"/>
        <v>0.92139710595034041</v>
      </c>
      <c r="K247" s="155">
        <f t="shared" si="41"/>
        <v>7.8602894049659588E-2</v>
      </c>
      <c r="L247" s="155">
        <f>IF(F247="Current ASP",IF(ISERROR(VLOOKUP(A247,#REF!,3,FALSE)),1,1-VLOOKUP(A247,#REF!,3,FALSE)),0)</f>
        <v>1</v>
      </c>
      <c r="M247" s="137">
        <v>5115.933</v>
      </c>
      <c r="N247" s="154">
        <f t="shared" si="42"/>
        <v>0</v>
      </c>
      <c r="O247" s="154">
        <f t="shared" si="43"/>
        <v>4713.805860435843</v>
      </c>
      <c r="P247" s="154">
        <f t="shared" si="44"/>
        <v>402.12713956415712</v>
      </c>
      <c r="Q247" s="154">
        <v>3152.7943548682701</v>
      </c>
      <c r="R247" s="154">
        <f t="shared" si="45"/>
        <v>0</v>
      </c>
      <c r="S247" s="154">
        <f t="shared" si="46"/>
        <v>2904.9755942321945</v>
      </c>
      <c r="T247" s="154">
        <f t="shared" si="47"/>
        <v>247.8187606360755</v>
      </c>
      <c r="U247" s="154">
        <f t="shared" si="48"/>
        <v>0</v>
      </c>
      <c r="V247" s="154">
        <f t="shared" si="49"/>
        <v>7618.7814546680374</v>
      </c>
      <c r="W247" s="154">
        <f t="shared" si="50"/>
        <v>649.94590020023259</v>
      </c>
      <c r="X247" s="137">
        <f t="shared" si="51"/>
        <v>402.12713956415712</v>
      </c>
      <c r="Y247" s="137">
        <f t="shared" si="52"/>
        <v>247.8187606360755</v>
      </c>
    </row>
    <row r="248" spans="1:25">
      <c r="A248" s="153">
        <v>626</v>
      </c>
      <c r="B248" s="153" t="s">
        <v>164</v>
      </c>
      <c r="C248" s="153" t="s">
        <v>226</v>
      </c>
      <c r="D248" s="153" t="s">
        <v>234</v>
      </c>
      <c r="E248" s="153" t="s">
        <v>133</v>
      </c>
      <c r="F248" s="136" t="s">
        <v>206</v>
      </c>
      <c r="G248" s="154">
        <v>121.12424904696999</v>
      </c>
      <c r="H248" s="154">
        <v>93.564260028500001</v>
      </c>
      <c r="I248" s="154">
        <v>27.559989018469999</v>
      </c>
      <c r="J248" s="155">
        <f t="shared" si="40"/>
        <v>0.7724651402562448</v>
      </c>
      <c r="K248" s="155">
        <f t="shared" si="41"/>
        <v>0.2275348597437552</v>
      </c>
      <c r="L248" s="155">
        <f>IF(F248="Current ASP",IF(ISERROR(VLOOKUP(A248,#REF!,3,FALSE)),1,1-VLOOKUP(A248,#REF!,3,FALSE)),0)</f>
        <v>1</v>
      </c>
      <c r="M248" s="137">
        <v>8038.8140000000003</v>
      </c>
      <c r="N248" s="154">
        <f t="shared" si="42"/>
        <v>0</v>
      </c>
      <c r="O248" s="154">
        <f t="shared" si="43"/>
        <v>6209.7035840038643</v>
      </c>
      <c r="P248" s="154">
        <f t="shared" si="44"/>
        <v>1829.1104159961358</v>
      </c>
      <c r="Q248" s="154">
        <v>1046.0073757568277</v>
      </c>
      <c r="R248" s="154">
        <f t="shared" si="45"/>
        <v>0</v>
      </c>
      <c r="S248" s="154">
        <f t="shared" si="46"/>
        <v>808.00423422306449</v>
      </c>
      <c r="T248" s="154">
        <f t="shared" si="47"/>
        <v>238.00314153376326</v>
      </c>
      <c r="U248" s="154">
        <f t="shared" si="48"/>
        <v>0</v>
      </c>
      <c r="V248" s="154">
        <f t="shared" si="49"/>
        <v>7017.7078182269288</v>
      </c>
      <c r="W248" s="154">
        <f t="shared" si="50"/>
        <v>2067.113557529899</v>
      </c>
      <c r="X248" s="137">
        <f t="shared" si="51"/>
        <v>1829.1104159961358</v>
      </c>
      <c r="Y248" s="137">
        <f t="shared" si="52"/>
        <v>238.00314153376326</v>
      </c>
    </row>
    <row r="249" spans="1:25">
      <c r="A249" s="153">
        <v>627</v>
      </c>
      <c r="B249" s="153" t="s">
        <v>164</v>
      </c>
      <c r="C249" s="153" t="s">
        <v>226</v>
      </c>
      <c r="D249" s="153" t="s">
        <v>234</v>
      </c>
      <c r="E249" s="153" t="s">
        <v>133</v>
      </c>
      <c r="F249" s="136" t="s">
        <v>206</v>
      </c>
      <c r="G249" s="154">
        <v>101.94758607526001</v>
      </c>
      <c r="H249" s="154">
        <v>94.5035975662</v>
      </c>
      <c r="I249" s="154">
        <v>7.4439885090600004</v>
      </c>
      <c r="J249" s="155">
        <f t="shared" si="40"/>
        <v>0.92698219942584337</v>
      </c>
      <c r="K249" s="155">
        <f t="shared" si="41"/>
        <v>7.3017800574156633E-2</v>
      </c>
      <c r="L249" s="155">
        <f>IF(F249="Current ASP",IF(ISERROR(VLOOKUP(A249,#REF!,3,FALSE)),1,1-VLOOKUP(A249,#REF!,3,FALSE)),0)</f>
        <v>1</v>
      </c>
      <c r="M249" s="137">
        <v>3924.3820000000001</v>
      </c>
      <c r="N249" s="154">
        <f t="shared" si="42"/>
        <v>0</v>
      </c>
      <c r="O249" s="154">
        <f t="shared" si="43"/>
        <v>3637.8322577471899</v>
      </c>
      <c r="P249" s="154">
        <f t="shared" si="44"/>
        <v>286.54974225280995</v>
      </c>
      <c r="Q249" s="154">
        <v>772.9099616662262</v>
      </c>
      <c r="R249" s="154">
        <f t="shared" si="45"/>
        <v>0</v>
      </c>
      <c r="S249" s="154">
        <f t="shared" si="46"/>
        <v>716.47377622350268</v>
      </c>
      <c r="T249" s="154">
        <f t="shared" si="47"/>
        <v>56.436185442723549</v>
      </c>
      <c r="U249" s="154">
        <f t="shared" si="48"/>
        <v>0</v>
      </c>
      <c r="V249" s="154">
        <f t="shared" si="49"/>
        <v>4354.3060339706926</v>
      </c>
      <c r="W249" s="154">
        <f t="shared" si="50"/>
        <v>342.98592769553352</v>
      </c>
      <c r="X249" s="137">
        <f t="shared" si="51"/>
        <v>286.54974225280995</v>
      </c>
      <c r="Y249" s="137">
        <f t="shared" si="52"/>
        <v>56.436185442723549</v>
      </c>
    </row>
    <row r="250" spans="1:25">
      <c r="A250" s="153">
        <v>628</v>
      </c>
      <c r="B250" s="153" t="s">
        <v>164</v>
      </c>
      <c r="C250" s="153" t="s">
        <v>226</v>
      </c>
      <c r="D250" s="153" t="s">
        <v>232</v>
      </c>
      <c r="E250" s="153" t="s">
        <v>133</v>
      </c>
      <c r="F250" s="136" t="s">
        <v>206</v>
      </c>
      <c r="G250" s="154">
        <v>11.650410881599999</v>
      </c>
      <c r="H250" s="154">
        <v>11.650410881599999</v>
      </c>
      <c r="I250" s="154">
        <v>0</v>
      </c>
      <c r="J250" s="155">
        <f t="shared" si="40"/>
        <v>1</v>
      </c>
      <c r="K250" s="155">
        <f t="shared" si="41"/>
        <v>0</v>
      </c>
      <c r="L250" s="155">
        <f>IF(F250="Current ASP",IF(ISERROR(VLOOKUP(A250,#REF!,3,FALSE)),1,1-VLOOKUP(A250,#REF!,3,FALSE)),0)</f>
        <v>1</v>
      </c>
      <c r="M250" s="137">
        <v>15</v>
      </c>
      <c r="N250" s="154">
        <f t="shared" si="42"/>
        <v>0</v>
      </c>
      <c r="O250" s="154">
        <f t="shared" si="43"/>
        <v>15</v>
      </c>
      <c r="P250" s="154">
        <f t="shared" si="44"/>
        <v>0</v>
      </c>
      <c r="Q250" s="154">
        <v>11.384155639999999</v>
      </c>
      <c r="R250" s="154">
        <f t="shared" si="45"/>
        <v>0</v>
      </c>
      <c r="S250" s="154">
        <f t="shared" si="46"/>
        <v>11.384155639999999</v>
      </c>
      <c r="T250" s="154">
        <f t="shared" si="47"/>
        <v>0</v>
      </c>
      <c r="U250" s="154">
        <f t="shared" si="48"/>
        <v>0</v>
      </c>
      <c r="V250" s="154">
        <f t="shared" si="49"/>
        <v>26.384155639999999</v>
      </c>
      <c r="W250" s="154">
        <f t="shared" si="50"/>
        <v>0</v>
      </c>
      <c r="X250" s="137">
        <f t="shared" si="51"/>
        <v>0</v>
      </c>
      <c r="Y250" s="137">
        <f t="shared" si="52"/>
        <v>0</v>
      </c>
    </row>
    <row r="251" spans="1:25">
      <c r="A251" s="153">
        <v>629</v>
      </c>
      <c r="B251" s="153" t="s">
        <v>164</v>
      </c>
      <c r="C251" s="153" t="s">
        <v>226</v>
      </c>
      <c r="D251" s="153" t="s">
        <v>235</v>
      </c>
      <c r="E251" s="153" t="s">
        <v>133</v>
      </c>
      <c r="F251" s="136" t="s">
        <v>206</v>
      </c>
      <c r="G251" s="154">
        <v>77.248133967753787</v>
      </c>
      <c r="H251" s="154">
        <v>2.0294487353794466E-2</v>
      </c>
      <c r="I251" s="154">
        <v>77.227839480399993</v>
      </c>
      <c r="J251" s="155">
        <f t="shared" si="40"/>
        <v>2.6271815656111683E-4</v>
      </c>
      <c r="K251" s="155">
        <f t="shared" si="41"/>
        <v>0.99973728184343891</v>
      </c>
      <c r="L251" s="155">
        <f>IF(F251="Current ASP",IF(ISERROR(VLOOKUP(A251,#REF!,3,FALSE)),1,1-VLOOKUP(A251,#REF!,3,FALSE)),0)</f>
        <v>1</v>
      </c>
      <c r="M251" s="137">
        <v>4268.7022400899996</v>
      </c>
      <c r="N251" s="154">
        <f t="shared" si="42"/>
        <v>0</v>
      </c>
      <c r="O251" s="154">
        <f t="shared" si="43"/>
        <v>1.1214655834247547</v>
      </c>
      <c r="P251" s="154">
        <f t="shared" si="44"/>
        <v>4267.5807745065749</v>
      </c>
      <c r="Q251" s="154">
        <v>620.09173684425286</v>
      </c>
      <c r="R251" s="154">
        <f t="shared" si="45"/>
        <v>0</v>
      </c>
      <c r="S251" s="154">
        <f t="shared" si="46"/>
        <v>0.16290935800250328</v>
      </c>
      <c r="T251" s="154">
        <f t="shared" si="47"/>
        <v>619.92882748625038</v>
      </c>
      <c r="U251" s="154">
        <f t="shared" si="48"/>
        <v>0</v>
      </c>
      <c r="V251" s="154">
        <f t="shared" si="49"/>
        <v>1.2843749414272581</v>
      </c>
      <c r="W251" s="154">
        <f t="shared" si="50"/>
        <v>4887.5096019928251</v>
      </c>
      <c r="X251" s="137">
        <f t="shared" si="51"/>
        <v>4267.5807745065749</v>
      </c>
      <c r="Y251" s="137">
        <f t="shared" si="52"/>
        <v>619.92882748625038</v>
      </c>
    </row>
    <row r="252" spans="1:25">
      <c r="A252" s="153">
        <v>630</v>
      </c>
      <c r="B252" s="153" t="s">
        <v>164</v>
      </c>
      <c r="C252" s="153" t="s">
        <v>226</v>
      </c>
      <c r="D252" s="153" t="s">
        <v>232</v>
      </c>
      <c r="E252" s="153" t="s">
        <v>133</v>
      </c>
      <c r="F252" s="136" t="s">
        <v>206</v>
      </c>
      <c r="G252" s="154">
        <v>0</v>
      </c>
      <c r="H252" s="154">
        <v>0</v>
      </c>
      <c r="I252" s="154">
        <v>0</v>
      </c>
      <c r="J252" s="155">
        <f t="shared" si="40"/>
        <v>0</v>
      </c>
      <c r="K252" s="155">
        <f t="shared" si="41"/>
        <v>1</v>
      </c>
      <c r="L252" s="155">
        <f>IF(F252="Current ASP",IF(ISERROR(VLOOKUP(A252,#REF!,3,FALSE)),1,1-VLOOKUP(A252,#REF!,3,FALSE)),0)</f>
        <v>1</v>
      </c>
      <c r="M252" s="137">
        <v>0</v>
      </c>
      <c r="N252" s="154">
        <f t="shared" si="42"/>
        <v>0</v>
      </c>
      <c r="O252" s="154">
        <f t="shared" si="43"/>
        <v>0</v>
      </c>
      <c r="P252" s="154">
        <f t="shared" si="44"/>
        <v>0</v>
      </c>
      <c r="Q252" s="154">
        <v>10.905914470000001</v>
      </c>
      <c r="R252" s="154">
        <f t="shared" si="45"/>
        <v>0</v>
      </c>
      <c r="S252" s="154">
        <f t="shared" si="46"/>
        <v>0</v>
      </c>
      <c r="T252" s="154">
        <f t="shared" si="47"/>
        <v>10.905914470000001</v>
      </c>
      <c r="U252" s="154">
        <f t="shared" si="48"/>
        <v>0</v>
      </c>
      <c r="V252" s="154">
        <f t="shared" si="49"/>
        <v>0</v>
      </c>
      <c r="W252" s="154">
        <f t="shared" si="50"/>
        <v>10.905914470000001</v>
      </c>
      <c r="X252" s="137">
        <f t="shared" si="51"/>
        <v>0</v>
      </c>
      <c r="Y252" s="137">
        <f t="shared" si="52"/>
        <v>10.905914470000001</v>
      </c>
    </row>
    <row r="253" spans="1:25">
      <c r="A253" s="153">
        <v>631</v>
      </c>
      <c r="B253" s="153" t="s">
        <v>164</v>
      </c>
      <c r="C253" s="153" t="s">
        <v>226</v>
      </c>
      <c r="D253" s="153" t="s">
        <v>236</v>
      </c>
      <c r="E253" s="153" t="s">
        <v>133</v>
      </c>
      <c r="F253" s="136" t="s">
        <v>206</v>
      </c>
      <c r="G253" s="154">
        <v>62.676627444200001</v>
      </c>
      <c r="H253" s="154">
        <v>62.676627444200001</v>
      </c>
      <c r="I253" s="154">
        <v>0</v>
      </c>
      <c r="J253" s="155">
        <f t="shared" si="40"/>
        <v>1</v>
      </c>
      <c r="K253" s="155">
        <f t="shared" si="41"/>
        <v>0</v>
      </c>
      <c r="L253" s="155">
        <f>IF(F253="Current ASP",IF(ISERROR(VLOOKUP(A253,#REF!,3,FALSE)),1,1-VLOOKUP(A253,#REF!,3,FALSE)),0)</f>
        <v>1</v>
      </c>
      <c r="M253" s="137">
        <v>2840</v>
      </c>
      <c r="N253" s="154">
        <f t="shared" si="42"/>
        <v>0</v>
      </c>
      <c r="O253" s="154">
        <f t="shared" si="43"/>
        <v>2840</v>
      </c>
      <c r="P253" s="154">
        <f t="shared" si="44"/>
        <v>0</v>
      </c>
      <c r="Q253" s="154">
        <v>187.90973661054147</v>
      </c>
      <c r="R253" s="154">
        <f t="shared" si="45"/>
        <v>0</v>
      </c>
      <c r="S253" s="154">
        <f t="shared" si="46"/>
        <v>187.90973661054147</v>
      </c>
      <c r="T253" s="154">
        <f t="shared" si="47"/>
        <v>0</v>
      </c>
      <c r="U253" s="154">
        <f t="shared" si="48"/>
        <v>0</v>
      </c>
      <c r="V253" s="154">
        <f t="shared" si="49"/>
        <v>3027.9097366105416</v>
      </c>
      <c r="W253" s="154">
        <f t="shared" si="50"/>
        <v>0</v>
      </c>
      <c r="X253" s="137">
        <f t="shared" si="51"/>
        <v>0</v>
      </c>
      <c r="Y253" s="137">
        <f t="shared" si="52"/>
        <v>0</v>
      </c>
    </row>
    <row r="254" spans="1:25">
      <c r="A254" s="153">
        <v>632</v>
      </c>
      <c r="B254" s="153" t="s">
        <v>164</v>
      </c>
      <c r="C254" s="153" t="s">
        <v>226</v>
      </c>
      <c r="D254" s="153" t="s">
        <v>236</v>
      </c>
      <c r="E254" s="153" t="s">
        <v>133</v>
      </c>
      <c r="F254" s="136" t="s">
        <v>206</v>
      </c>
      <c r="G254" s="154">
        <v>81.73511739636001</v>
      </c>
      <c r="H254" s="154">
        <v>72.137253600500003</v>
      </c>
      <c r="I254" s="154">
        <v>9.5978637958600004</v>
      </c>
      <c r="J254" s="155">
        <f t="shared" si="40"/>
        <v>0.88257356077049642</v>
      </c>
      <c r="K254" s="155">
        <f t="shared" si="41"/>
        <v>0.11742643922950358</v>
      </c>
      <c r="L254" s="155">
        <f>IF(F254="Current ASP",IF(ISERROR(VLOOKUP(A254,#REF!,3,FALSE)),1,1-VLOOKUP(A254,#REF!,3,FALSE)),0)</f>
        <v>1</v>
      </c>
      <c r="M254" s="137">
        <v>3348</v>
      </c>
      <c r="N254" s="154">
        <f t="shared" si="42"/>
        <v>0</v>
      </c>
      <c r="O254" s="154">
        <f t="shared" si="43"/>
        <v>2954.8562814596221</v>
      </c>
      <c r="P254" s="154">
        <f t="shared" si="44"/>
        <v>393.14371854037796</v>
      </c>
      <c r="Q254" s="154">
        <v>273.06894354395547</v>
      </c>
      <c r="R254" s="154">
        <f t="shared" si="45"/>
        <v>0</v>
      </c>
      <c r="S254" s="154">
        <f t="shared" si="46"/>
        <v>241.00342983942645</v>
      </c>
      <c r="T254" s="154">
        <f t="shared" si="47"/>
        <v>32.065513704529032</v>
      </c>
      <c r="U254" s="154">
        <f t="shared" si="48"/>
        <v>0</v>
      </c>
      <c r="V254" s="154">
        <f t="shared" si="49"/>
        <v>3195.8597112990487</v>
      </c>
      <c r="W254" s="154">
        <f t="shared" si="50"/>
        <v>425.20923224490701</v>
      </c>
      <c r="X254" s="137">
        <f t="shared" si="51"/>
        <v>393.14371854037796</v>
      </c>
      <c r="Y254" s="137">
        <f t="shared" si="52"/>
        <v>32.065513704529032</v>
      </c>
    </row>
    <row r="255" spans="1:25">
      <c r="A255" s="153">
        <v>633</v>
      </c>
      <c r="B255" s="153" t="s">
        <v>164</v>
      </c>
      <c r="C255" s="153" t="s">
        <v>226</v>
      </c>
      <c r="D255" s="153" t="s">
        <v>237</v>
      </c>
      <c r="E255" s="153" t="s">
        <v>133</v>
      </c>
      <c r="F255" s="136" t="s">
        <v>206</v>
      </c>
      <c r="G255" s="154">
        <v>84.789028617379358</v>
      </c>
      <c r="H255" s="154">
        <v>84.789015050000003</v>
      </c>
      <c r="I255" s="154">
        <v>1.35673793486E-5</v>
      </c>
      <c r="J255" s="155">
        <f t="shared" si="40"/>
        <v>0.99999983998661646</v>
      </c>
      <c r="K255" s="155">
        <f t="shared" si="41"/>
        <v>1.6001338354332262E-7</v>
      </c>
      <c r="L255" s="155">
        <f>IF(F255="Current ASP",IF(ISERROR(VLOOKUP(A255,#REF!,3,FALSE)),1,1-VLOOKUP(A255,#REF!,3,FALSE)),0)</f>
        <v>1</v>
      </c>
      <c r="M255" s="137">
        <v>813</v>
      </c>
      <c r="N255" s="154">
        <f t="shared" si="42"/>
        <v>0</v>
      </c>
      <c r="O255" s="154">
        <f t="shared" si="43"/>
        <v>812.99986990911918</v>
      </c>
      <c r="P255" s="154">
        <f t="shared" si="44"/>
        <v>1.3009088082072129E-4</v>
      </c>
      <c r="Q255" s="154">
        <v>430.12843687383139</v>
      </c>
      <c r="R255" s="154">
        <f t="shared" si="45"/>
        <v>0</v>
      </c>
      <c r="S255" s="154">
        <f t="shared" si="46"/>
        <v>430.12836804752487</v>
      </c>
      <c r="T255" s="154">
        <f t="shared" si="47"/>
        <v>6.8826306542382211E-5</v>
      </c>
      <c r="U255" s="154">
        <f t="shared" si="48"/>
        <v>0</v>
      </c>
      <c r="V255" s="154">
        <f t="shared" si="49"/>
        <v>1243.1282379566442</v>
      </c>
      <c r="W255" s="154">
        <f t="shared" si="50"/>
        <v>1.989171873631035E-4</v>
      </c>
      <c r="X255" s="137">
        <f t="shared" si="51"/>
        <v>1.3009088082072129E-4</v>
      </c>
      <c r="Y255" s="137">
        <f t="shared" si="52"/>
        <v>6.8826306542382211E-5</v>
      </c>
    </row>
    <row r="256" spans="1:25">
      <c r="A256" s="153">
        <v>634</v>
      </c>
      <c r="B256" s="153" t="s">
        <v>164</v>
      </c>
      <c r="C256" s="153" t="s">
        <v>226</v>
      </c>
      <c r="D256" s="153" t="s">
        <v>230</v>
      </c>
      <c r="E256" s="153" t="s">
        <v>133</v>
      </c>
      <c r="F256" s="136" t="s">
        <v>206</v>
      </c>
      <c r="G256" s="154">
        <v>10.999150341</v>
      </c>
      <c r="H256" s="154">
        <v>10.999150341</v>
      </c>
      <c r="I256" s="154">
        <v>0</v>
      </c>
      <c r="J256" s="155">
        <f t="shared" si="40"/>
        <v>1</v>
      </c>
      <c r="K256" s="155">
        <f t="shared" si="41"/>
        <v>0</v>
      </c>
      <c r="L256" s="155">
        <f>IF(F256="Current ASP",IF(ISERROR(VLOOKUP(A256,#REF!,3,FALSE)),1,1-VLOOKUP(A256,#REF!,3,FALSE)),0)</f>
        <v>1</v>
      </c>
      <c r="M256" s="137">
        <v>280</v>
      </c>
      <c r="N256" s="154">
        <f t="shared" si="42"/>
        <v>0</v>
      </c>
      <c r="O256" s="154">
        <f t="shared" si="43"/>
        <v>280</v>
      </c>
      <c r="P256" s="154">
        <f t="shared" si="44"/>
        <v>0</v>
      </c>
      <c r="Q256" s="154">
        <v>204.51230027852844</v>
      </c>
      <c r="R256" s="154">
        <f t="shared" si="45"/>
        <v>0</v>
      </c>
      <c r="S256" s="154">
        <f t="shared" si="46"/>
        <v>204.51230027852844</v>
      </c>
      <c r="T256" s="154">
        <f t="shared" si="47"/>
        <v>0</v>
      </c>
      <c r="U256" s="154">
        <f t="shared" si="48"/>
        <v>0</v>
      </c>
      <c r="V256" s="154">
        <f t="shared" si="49"/>
        <v>484.51230027852841</v>
      </c>
      <c r="W256" s="154">
        <f t="shared" si="50"/>
        <v>0</v>
      </c>
      <c r="X256" s="137">
        <f t="shared" si="51"/>
        <v>0</v>
      </c>
      <c r="Y256" s="137">
        <f t="shared" si="52"/>
        <v>0</v>
      </c>
    </row>
    <row r="257" spans="1:25">
      <c r="A257" s="153">
        <v>635</v>
      </c>
      <c r="B257" s="153" t="s">
        <v>164</v>
      </c>
      <c r="C257" s="153" t="s">
        <v>226</v>
      </c>
      <c r="D257" s="153" t="s">
        <v>233</v>
      </c>
      <c r="E257" s="153" t="s">
        <v>133</v>
      </c>
      <c r="F257" s="136" t="s">
        <v>206</v>
      </c>
      <c r="G257" s="154">
        <v>22.470901537500001</v>
      </c>
      <c r="H257" s="154">
        <v>22.470901537500001</v>
      </c>
      <c r="I257" s="154">
        <v>0</v>
      </c>
      <c r="J257" s="155">
        <f t="shared" si="40"/>
        <v>1</v>
      </c>
      <c r="K257" s="155">
        <f t="shared" si="41"/>
        <v>0</v>
      </c>
      <c r="L257" s="155">
        <f>IF(F257="Current ASP",IF(ISERROR(VLOOKUP(A257,#REF!,3,FALSE)),1,1-VLOOKUP(A257,#REF!,3,FALSE)),0)</f>
        <v>1</v>
      </c>
      <c r="M257" s="137">
        <v>1008</v>
      </c>
      <c r="N257" s="154">
        <f t="shared" si="42"/>
        <v>0</v>
      </c>
      <c r="O257" s="154">
        <f t="shared" si="43"/>
        <v>1008</v>
      </c>
      <c r="P257" s="154">
        <f t="shared" si="44"/>
        <v>0</v>
      </c>
      <c r="Q257" s="154">
        <v>197.57163642480137</v>
      </c>
      <c r="R257" s="154">
        <f t="shared" si="45"/>
        <v>0</v>
      </c>
      <c r="S257" s="154">
        <f t="shared" si="46"/>
        <v>197.57163642480137</v>
      </c>
      <c r="T257" s="154">
        <f t="shared" si="47"/>
        <v>0</v>
      </c>
      <c r="U257" s="154">
        <f t="shared" si="48"/>
        <v>0</v>
      </c>
      <c r="V257" s="154">
        <f t="shared" si="49"/>
        <v>1205.5716364248015</v>
      </c>
      <c r="W257" s="154">
        <f t="shared" si="50"/>
        <v>0</v>
      </c>
      <c r="X257" s="137">
        <f t="shared" si="51"/>
        <v>0</v>
      </c>
      <c r="Y257" s="137">
        <f t="shared" si="52"/>
        <v>0</v>
      </c>
    </row>
    <row r="258" spans="1:25">
      <c r="A258" s="153">
        <v>636</v>
      </c>
      <c r="B258" s="153" t="s">
        <v>164</v>
      </c>
      <c r="C258" s="153" t="s">
        <v>226</v>
      </c>
      <c r="D258" s="153" t="s">
        <v>233</v>
      </c>
      <c r="E258" s="153" t="s">
        <v>133</v>
      </c>
      <c r="F258" s="136" t="s">
        <v>206</v>
      </c>
      <c r="G258" s="154">
        <v>32.299980451572807</v>
      </c>
      <c r="H258" s="154">
        <v>32.2962999497</v>
      </c>
      <c r="I258" s="154">
        <v>3.6805018728100001E-3</v>
      </c>
      <c r="J258" s="155">
        <f t="shared" si="40"/>
        <v>0.99988605250463458</v>
      </c>
      <c r="K258" s="155">
        <f t="shared" si="41"/>
        <v>1.1394749536541848E-4</v>
      </c>
      <c r="L258" s="155">
        <f>IF(F258="Current ASP",IF(ISERROR(VLOOKUP(A258,#REF!,3,FALSE)),1,1-VLOOKUP(A258,#REF!,3,FALSE)),0)</f>
        <v>1</v>
      </c>
      <c r="M258" s="137">
        <v>1634.1389999999999</v>
      </c>
      <c r="N258" s="154">
        <f t="shared" si="42"/>
        <v>0</v>
      </c>
      <c r="O258" s="154">
        <f t="shared" si="43"/>
        <v>1633.9527939538709</v>
      </c>
      <c r="P258" s="154">
        <f t="shared" si="44"/>
        <v>0.18620604612894959</v>
      </c>
      <c r="Q258" s="154">
        <v>377.81305018434227</v>
      </c>
      <c r="R258" s="154">
        <f t="shared" si="45"/>
        <v>0</v>
      </c>
      <c r="S258" s="154">
        <f t="shared" si="46"/>
        <v>377.76999933355739</v>
      </c>
      <c r="T258" s="154">
        <f t="shared" si="47"/>
        <v>4.3050850784874965E-2</v>
      </c>
      <c r="U258" s="154">
        <f t="shared" si="48"/>
        <v>0</v>
      </c>
      <c r="V258" s="154">
        <f t="shared" si="49"/>
        <v>2011.7227932874284</v>
      </c>
      <c r="W258" s="154">
        <f t="shared" si="50"/>
        <v>0.22925689691382456</v>
      </c>
      <c r="X258" s="137">
        <f t="shared" si="51"/>
        <v>0.18620604612894959</v>
      </c>
      <c r="Y258" s="137">
        <f t="shared" si="52"/>
        <v>4.3050850784874965E-2</v>
      </c>
    </row>
    <row r="259" spans="1:25">
      <c r="A259" s="153">
        <v>637</v>
      </c>
      <c r="B259" s="153" t="s">
        <v>164</v>
      </c>
      <c r="C259" s="153" t="s">
        <v>226</v>
      </c>
      <c r="D259" s="153" t="s">
        <v>233</v>
      </c>
      <c r="E259" s="153" t="s">
        <v>133</v>
      </c>
      <c r="F259" s="136" t="s">
        <v>206</v>
      </c>
      <c r="G259" s="154">
        <v>33.004388371899999</v>
      </c>
      <c r="H259" s="154">
        <v>21.402537743899998</v>
      </c>
      <c r="I259" s="154">
        <v>11.601850627999999</v>
      </c>
      <c r="J259" s="155">
        <f t="shared" si="40"/>
        <v>0.64847551491431854</v>
      </c>
      <c r="K259" s="155">
        <f t="shared" si="41"/>
        <v>0.35152448508568146</v>
      </c>
      <c r="L259" s="155">
        <f>IF(F259="Current ASP",IF(ISERROR(VLOOKUP(A259,#REF!,3,FALSE)),1,1-VLOOKUP(A259,#REF!,3,FALSE)),0)</f>
        <v>1</v>
      </c>
      <c r="M259" s="137">
        <v>921.90499999999997</v>
      </c>
      <c r="N259" s="154">
        <f t="shared" si="42"/>
        <v>0</v>
      </c>
      <c r="O259" s="154">
        <f t="shared" si="43"/>
        <v>597.83281957708482</v>
      </c>
      <c r="P259" s="154">
        <f t="shared" si="44"/>
        <v>324.07218042291515</v>
      </c>
      <c r="Q259" s="154">
        <v>68.895029020000024</v>
      </c>
      <c r="R259" s="154">
        <f t="shared" si="45"/>
        <v>0</v>
      </c>
      <c r="S259" s="154">
        <f t="shared" si="46"/>
        <v>44.676739418781438</v>
      </c>
      <c r="T259" s="154">
        <f t="shared" si="47"/>
        <v>24.21828960121859</v>
      </c>
      <c r="U259" s="154">
        <f t="shared" si="48"/>
        <v>0</v>
      </c>
      <c r="V259" s="154">
        <f t="shared" si="49"/>
        <v>642.5095589958662</v>
      </c>
      <c r="W259" s="154">
        <f t="shared" si="50"/>
        <v>348.29047002413375</v>
      </c>
      <c r="X259" s="137">
        <f t="shared" si="51"/>
        <v>324.07218042291515</v>
      </c>
      <c r="Y259" s="137">
        <f t="shared" si="52"/>
        <v>24.21828960121859</v>
      </c>
    </row>
    <row r="260" spans="1:25">
      <c r="A260" s="153">
        <v>638</v>
      </c>
      <c r="B260" s="153" t="s">
        <v>164</v>
      </c>
      <c r="C260" s="153" t="s">
        <v>226</v>
      </c>
      <c r="D260" s="153" t="s">
        <v>233</v>
      </c>
      <c r="E260" s="153" t="s">
        <v>133</v>
      </c>
      <c r="F260" s="136" t="s">
        <v>206</v>
      </c>
      <c r="G260" s="154">
        <v>43.536948613070003</v>
      </c>
      <c r="H260" s="154">
        <v>37.9320693385</v>
      </c>
      <c r="I260" s="154">
        <v>5.60487927457</v>
      </c>
      <c r="J260" s="155">
        <f t="shared" si="40"/>
        <v>0.87126155017470863</v>
      </c>
      <c r="K260" s="155">
        <f t="shared" si="41"/>
        <v>0.12873844982529137</v>
      </c>
      <c r="L260" s="155">
        <f>IF(F260="Current ASP",IF(ISERROR(VLOOKUP(A260,#REF!,3,FALSE)),1,1-VLOOKUP(A260,#REF!,3,FALSE)),0)</f>
        <v>1</v>
      </c>
      <c r="M260" s="137">
        <v>1304.2270000000001</v>
      </c>
      <c r="N260" s="154">
        <f t="shared" si="42"/>
        <v>0</v>
      </c>
      <c r="O260" s="154">
        <f t="shared" si="43"/>
        <v>1136.3228377997098</v>
      </c>
      <c r="P260" s="154">
        <f t="shared" si="44"/>
        <v>167.9041622002903</v>
      </c>
      <c r="Q260" s="154">
        <v>95.140614692702485</v>
      </c>
      <c r="R260" s="154">
        <f t="shared" si="45"/>
        <v>0</v>
      </c>
      <c r="S260" s="154">
        <f t="shared" si="46"/>
        <v>82.892359441738634</v>
      </c>
      <c r="T260" s="154">
        <f t="shared" si="47"/>
        <v>12.248255250963858</v>
      </c>
      <c r="U260" s="154">
        <f t="shared" si="48"/>
        <v>0</v>
      </c>
      <c r="V260" s="154">
        <f t="shared" si="49"/>
        <v>1219.2151972414483</v>
      </c>
      <c r="W260" s="154">
        <f t="shared" si="50"/>
        <v>180.15241745125417</v>
      </c>
      <c r="X260" s="137">
        <f t="shared" si="51"/>
        <v>167.9041622002903</v>
      </c>
      <c r="Y260" s="137">
        <f t="shared" si="52"/>
        <v>12.248255250963858</v>
      </c>
    </row>
    <row r="261" spans="1:25">
      <c r="A261" s="153">
        <v>639</v>
      </c>
      <c r="B261" s="153" t="s">
        <v>164</v>
      </c>
      <c r="C261" s="153" t="s">
        <v>226</v>
      </c>
      <c r="D261" s="153" t="s">
        <v>230</v>
      </c>
      <c r="E261" s="153" t="s">
        <v>133</v>
      </c>
      <c r="F261" s="136" t="s">
        <v>206</v>
      </c>
      <c r="G261" s="154">
        <v>51.157851265299996</v>
      </c>
      <c r="H261" s="154">
        <v>29.176483276999996</v>
      </c>
      <c r="I261" s="154">
        <v>21.981367988300001</v>
      </c>
      <c r="J261" s="155">
        <f t="shared" si="40"/>
        <v>0.57032268860733393</v>
      </c>
      <c r="K261" s="155">
        <f t="shared" si="41"/>
        <v>0.42967731139266607</v>
      </c>
      <c r="L261" s="155">
        <f>IF(F261="Current ASP",IF(ISERROR(VLOOKUP(A261,#REF!,3,FALSE)),1,1-VLOOKUP(A261,#REF!,3,FALSE)),0)</f>
        <v>1</v>
      </c>
      <c r="M261" s="137">
        <v>3904.776104</v>
      </c>
      <c r="N261" s="154">
        <f t="shared" si="42"/>
        <v>0</v>
      </c>
      <c r="O261" s="154">
        <f t="shared" si="43"/>
        <v>2226.9824060429505</v>
      </c>
      <c r="P261" s="154">
        <f t="shared" si="44"/>
        <v>1677.7936979570495</v>
      </c>
      <c r="Q261" s="154">
        <v>1298.0359894372825</v>
      </c>
      <c r="R261" s="154">
        <f t="shared" si="45"/>
        <v>0</v>
      </c>
      <c r="S261" s="154">
        <f t="shared" si="46"/>
        <v>740.29937540495189</v>
      </c>
      <c r="T261" s="154">
        <f t="shared" si="47"/>
        <v>557.73661403233064</v>
      </c>
      <c r="U261" s="154">
        <f t="shared" si="48"/>
        <v>0</v>
      </c>
      <c r="V261" s="154">
        <f t="shared" si="49"/>
        <v>2967.2817814479022</v>
      </c>
      <c r="W261" s="154">
        <f t="shared" si="50"/>
        <v>2235.5303119893802</v>
      </c>
      <c r="X261" s="137">
        <f t="shared" si="51"/>
        <v>1677.7936979570495</v>
      </c>
      <c r="Y261" s="137">
        <f t="shared" si="52"/>
        <v>557.73661403233064</v>
      </c>
    </row>
    <row r="262" spans="1:25">
      <c r="A262" s="153">
        <v>640</v>
      </c>
      <c r="B262" s="153" t="s">
        <v>164</v>
      </c>
      <c r="C262" s="153" t="s">
        <v>226</v>
      </c>
      <c r="D262" s="153" t="s">
        <v>230</v>
      </c>
      <c r="E262" s="153" t="s">
        <v>133</v>
      </c>
      <c r="F262" s="136" t="s">
        <v>206</v>
      </c>
      <c r="G262" s="154">
        <v>46.234166679739999</v>
      </c>
      <c r="H262" s="154">
        <v>42.983492474099997</v>
      </c>
      <c r="I262" s="154">
        <v>3.2506742056400002</v>
      </c>
      <c r="J262" s="155">
        <f t="shared" si="40"/>
        <v>0.92969108261089384</v>
      </c>
      <c r="K262" s="155">
        <f t="shared" si="41"/>
        <v>7.0308917389106163E-2</v>
      </c>
      <c r="L262" s="155">
        <f>IF(F262="Current ASP",IF(ISERROR(VLOOKUP(A262,#REF!,3,FALSE)),1,1-VLOOKUP(A262,#REF!,3,FALSE)),0)</f>
        <v>1</v>
      </c>
      <c r="M262" s="137">
        <v>2162.5540000000001</v>
      </c>
      <c r="N262" s="154">
        <f t="shared" si="42"/>
        <v>0</v>
      </c>
      <c r="O262" s="154">
        <f t="shared" si="43"/>
        <v>2010.5071694645189</v>
      </c>
      <c r="P262" s="154">
        <f t="shared" si="44"/>
        <v>152.04683053548109</v>
      </c>
      <c r="Q262" s="154">
        <v>1444.6981737667431</v>
      </c>
      <c r="R262" s="154">
        <f t="shared" si="45"/>
        <v>0</v>
      </c>
      <c r="S262" s="154">
        <f t="shared" si="46"/>
        <v>1343.1230092151848</v>
      </c>
      <c r="T262" s="154">
        <f t="shared" si="47"/>
        <v>101.57516455155849</v>
      </c>
      <c r="U262" s="154">
        <f t="shared" si="48"/>
        <v>0</v>
      </c>
      <c r="V262" s="154">
        <f t="shared" si="49"/>
        <v>3353.6301786797039</v>
      </c>
      <c r="W262" s="154">
        <f t="shared" si="50"/>
        <v>253.62199508703958</v>
      </c>
      <c r="X262" s="137">
        <f t="shared" si="51"/>
        <v>152.04683053548109</v>
      </c>
      <c r="Y262" s="137">
        <f t="shared" si="52"/>
        <v>101.57516455155849</v>
      </c>
    </row>
    <row r="263" spans="1:25">
      <c r="A263" s="153">
        <v>641</v>
      </c>
      <c r="B263" s="153" t="s">
        <v>164</v>
      </c>
      <c r="C263" s="153" t="s">
        <v>226</v>
      </c>
      <c r="D263" s="153" t="s">
        <v>230</v>
      </c>
      <c r="E263" s="153" t="s">
        <v>133</v>
      </c>
      <c r="F263" s="136" t="s">
        <v>206</v>
      </c>
      <c r="G263" s="154">
        <v>20.254749599975998</v>
      </c>
      <c r="H263" s="154">
        <v>19.628163319399999</v>
      </c>
      <c r="I263" s="154">
        <v>0.62658628057599997</v>
      </c>
      <c r="J263" s="155">
        <f t="shared" si="40"/>
        <v>0.96906472343767003</v>
      </c>
      <c r="K263" s="155">
        <f t="shared" si="41"/>
        <v>3.0935276562329972E-2</v>
      </c>
      <c r="L263" s="155">
        <f>IF(F263="Current ASP",IF(ISERROR(VLOOKUP(A263,#REF!,3,FALSE)),1,1-VLOOKUP(A263,#REF!,3,FALSE)),0)</f>
        <v>1</v>
      </c>
      <c r="M263" s="137">
        <v>276.83499999999998</v>
      </c>
      <c r="N263" s="154">
        <f t="shared" si="42"/>
        <v>0</v>
      </c>
      <c r="O263" s="154">
        <f t="shared" si="43"/>
        <v>268.27103271286734</v>
      </c>
      <c r="P263" s="154">
        <f t="shared" si="44"/>
        <v>8.563967287132618</v>
      </c>
      <c r="Q263" s="154">
        <v>765.10561040113714</v>
      </c>
      <c r="R263" s="154">
        <f t="shared" si="45"/>
        <v>0</v>
      </c>
      <c r="S263" s="154">
        <f t="shared" si="46"/>
        <v>741.43685674398773</v>
      </c>
      <c r="T263" s="154">
        <f t="shared" si="47"/>
        <v>23.668753657149466</v>
      </c>
      <c r="U263" s="154">
        <f t="shared" si="48"/>
        <v>0</v>
      </c>
      <c r="V263" s="154">
        <f t="shared" si="49"/>
        <v>1009.7078894568551</v>
      </c>
      <c r="W263" s="154">
        <f t="shared" si="50"/>
        <v>32.232720944282086</v>
      </c>
      <c r="X263" s="137">
        <f t="shared" si="51"/>
        <v>8.563967287132618</v>
      </c>
      <c r="Y263" s="137">
        <f t="shared" si="52"/>
        <v>23.668753657149466</v>
      </c>
    </row>
    <row r="264" spans="1:25">
      <c r="A264" s="153">
        <v>642</v>
      </c>
      <c r="B264" s="153" t="s">
        <v>164</v>
      </c>
      <c r="C264" s="153" t="s">
        <v>226</v>
      </c>
      <c r="D264" s="153" t="s">
        <v>230</v>
      </c>
      <c r="E264" s="153" t="s">
        <v>133</v>
      </c>
      <c r="F264" s="136" t="s">
        <v>206</v>
      </c>
      <c r="G264" s="154">
        <v>34.263656449500004</v>
      </c>
      <c r="H264" s="154">
        <v>32.575274133500002</v>
      </c>
      <c r="I264" s="154">
        <v>1.688382316</v>
      </c>
      <c r="J264" s="155">
        <f t="shared" si="40"/>
        <v>0.9507238137736862</v>
      </c>
      <c r="K264" s="155">
        <f t="shared" si="41"/>
        <v>4.9276186226313801E-2</v>
      </c>
      <c r="L264" s="155">
        <f>IF(F264="Current ASP",IF(ISERROR(VLOOKUP(A264,#REF!,3,FALSE)),1,1-VLOOKUP(A264,#REF!,3,FALSE)),0)</f>
        <v>1</v>
      </c>
      <c r="M264" s="137">
        <v>822.755</v>
      </c>
      <c r="N264" s="154">
        <f t="shared" si="42"/>
        <v>0</v>
      </c>
      <c r="O264" s="154">
        <f t="shared" si="43"/>
        <v>782.2127714013692</v>
      </c>
      <c r="P264" s="154">
        <f t="shared" si="44"/>
        <v>40.542228598630814</v>
      </c>
      <c r="Q264" s="154">
        <v>204.99295023242797</v>
      </c>
      <c r="R264" s="154">
        <f t="shared" si="45"/>
        <v>0</v>
      </c>
      <c r="S264" s="154">
        <f t="shared" si="46"/>
        <v>194.89167944169338</v>
      </c>
      <c r="T264" s="154">
        <f t="shared" si="47"/>
        <v>10.101270790734597</v>
      </c>
      <c r="U264" s="154">
        <f t="shared" si="48"/>
        <v>0</v>
      </c>
      <c r="V264" s="154">
        <f t="shared" si="49"/>
        <v>977.10445084306252</v>
      </c>
      <c r="W264" s="154">
        <f t="shared" si="50"/>
        <v>50.64349938936541</v>
      </c>
      <c r="X264" s="137">
        <f t="shared" si="51"/>
        <v>40.542228598630814</v>
      </c>
      <c r="Y264" s="137">
        <f t="shared" si="52"/>
        <v>10.101270790734597</v>
      </c>
    </row>
    <row r="265" spans="1:25">
      <c r="A265" s="153">
        <v>643</v>
      </c>
      <c r="B265" s="153" t="s">
        <v>164</v>
      </c>
      <c r="C265" s="153" t="s">
        <v>226</v>
      </c>
      <c r="D265" s="153" t="s">
        <v>230</v>
      </c>
      <c r="E265" s="153" t="s">
        <v>133</v>
      </c>
      <c r="F265" s="136" t="s">
        <v>206</v>
      </c>
      <c r="G265" s="154">
        <v>31.095116439600002</v>
      </c>
      <c r="H265" s="154">
        <v>31.095116439600002</v>
      </c>
      <c r="I265" s="154">
        <v>0</v>
      </c>
      <c r="J265" s="155">
        <f t="shared" si="40"/>
        <v>1</v>
      </c>
      <c r="K265" s="155">
        <f t="shared" si="41"/>
        <v>0</v>
      </c>
      <c r="L265" s="155">
        <f>IF(F265="Current ASP",IF(ISERROR(VLOOKUP(A265,#REF!,3,FALSE)),1,1-VLOOKUP(A265,#REF!,3,FALSE)),0)</f>
        <v>1</v>
      </c>
      <c r="M265" s="137">
        <v>1411</v>
      </c>
      <c r="N265" s="154">
        <f t="shared" si="42"/>
        <v>0</v>
      </c>
      <c r="O265" s="154">
        <f t="shared" si="43"/>
        <v>1411</v>
      </c>
      <c r="P265" s="154">
        <f t="shared" si="44"/>
        <v>0</v>
      </c>
      <c r="Q265" s="154">
        <v>102.60466202902165</v>
      </c>
      <c r="R265" s="154">
        <f t="shared" si="45"/>
        <v>0</v>
      </c>
      <c r="S265" s="154">
        <f t="shared" si="46"/>
        <v>102.60466202902165</v>
      </c>
      <c r="T265" s="154">
        <f t="shared" si="47"/>
        <v>0</v>
      </c>
      <c r="U265" s="154">
        <f t="shared" si="48"/>
        <v>0</v>
      </c>
      <c r="V265" s="154">
        <f t="shared" si="49"/>
        <v>1513.6046620290217</v>
      </c>
      <c r="W265" s="154">
        <f t="shared" si="50"/>
        <v>0</v>
      </c>
      <c r="X265" s="137">
        <f t="shared" si="51"/>
        <v>0</v>
      </c>
      <c r="Y265" s="137">
        <f t="shared" si="52"/>
        <v>0</v>
      </c>
    </row>
    <row r="266" spans="1:25">
      <c r="A266" s="153">
        <v>644</v>
      </c>
      <c r="B266" s="153" t="s">
        <v>164</v>
      </c>
      <c r="C266" s="153" t="s">
        <v>226</v>
      </c>
      <c r="D266" s="153" t="s">
        <v>230</v>
      </c>
      <c r="E266" s="153" t="s">
        <v>133</v>
      </c>
      <c r="F266" s="136" t="s">
        <v>206</v>
      </c>
      <c r="G266" s="154">
        <v>33.972510640099998</v>
      </c>
      <c r="H266" s="154">
        <v>33.972510640099998</v>
      </c>
      <c r="I266" s="154">
        <v>0</v>
      </c>
      <c r="J266" s="155">
        <f t="shared" ref="J266:J329" si="53">IF(H266&gt;0,H266/G266,0)</f>
        <v>1</v>
      </c>
      <c r="K266" s="155">
        <f t="shared" ref="K266:K329" si="54">IF(E266="Greenfield",1-J266,0)</f>
        <v>0</v>
      </c>
      <c r="L266" s="155">
        <f>IF(F266="Current ASP",IF(ISERROR(VLOOKUP(A266,#REF!,3,FALSE)),1,1-VLOOKUP(A266,#REF!,3,FALSE)),0)</f>
        <v>1</v>
      </c>
      <c r="M266" s="137">
        <v>1451</v>
      </c>
      <c r="N266" s="154">
        <f t="shared" ref="N266:N329" si="55">IF($E266="Established",$M266,0)</f>
        <v>0</v>
      </c>
      <c r="O266" s="154">
        <f t="shared" ref="O266:O329" si="56">IF($E266="Greenfield",$M266*J266,0)</f>
        <v>1451</v>
      </c>
      <c r="P266" s="154">
        <f t="shared" ref="P266:P329" si="57">IF($E266="Greenfield",$M266*K266,0)</f>
        <v>0</v>
      </c>
      <c r="Q266" s="154">
        <v>109.22777022</v>
      </c>
      <c r="R266" s="154">
        <f t="shared" ref="R266:R329" si="58">IF($E266="Established",$Q266,0)</f>
        <v>0</v>
      </c>
      <c r="S266" s="154">
        <f t="shared" ref="S266:S329" si="59">IF($E266="Greenfield",$Q266*J266,0)</f>
        <v>109.22777022</v>
      </c>
      <c r="T266" s="154">
        <f t="shared" ref="T266:T329" si="60">IF($E266="Greenfield",$Q266*K266,0)</f>
        <v>0</v>
      </c>
      <c r="U266" s="154">
        <f t="shared" ref="U266:U329" si="61">N266+R266</f>
        <v>0</v>
      </c>
      <c r="V266" s="154">
        <f t="shared" ref="V266:V329" si="62">O266+S266</f>
        <v>1560.2277702199999</v>
      </c>
      <c r="W266" s="154">
        <f t="shared" ref="W266:W329" si="63">P266+T266</f>
        <v>0</v>
      </c>
      <c r="X266" s="137">
        <f t="shared" ref="X266:X329" si="64">L266*M266*K266</f>
        <v>0</v>
      </c>
      <c r="Y266" s="137">
        <f t="shared" ref="Y266:Y329" si="65">Q266*L266*K266</f>
        <v>0</v>
      </c>
    </row>
    <row r="267" spans="1:25">
      <c r="A267" s="153">
        <v>701</v>
      </c>
      <c r="B267" s="153" t="s">
        <v>164</v>
      </c>
      <c r="C267" s="153" t="s">
        <v>165</v>
      </c>
      <c r="D267" s="153" t="s">
        <v>238</v>
      </c>
      <c r="E267" s="153" t="s">
        <v>167</v>
      </c>
      <c r="F267" s="136" t="s">
        <v>168</v>
      </c>
      <c r="G267" s="154">
        <v>20.026074213099999</v>
      </c>
      <c r="H267" s="154">
        <v>0</v>
      </c>
      <c r="I267" s="154">
        <v>0</v>
      </c>
      <c r="J267" s="155">
        <f t="shared" si="53"/>
        <v>0</v>
      </c>
      <c r="K267" s="155">
        <f t="shared" si="54"/>
        <v>0</v>
      </c>
      <c r="L267" s="155">
        <f>IF(F267="Current ASP",IF(ISERROR(VLOOKUP(A267,#REF!,3,FALSE)),1,1-VLOOKUP(A267,#REF!,3,FALSE)),0)</f>
        <v>0</v>
      </c>
      <c r="M267" s="137">
        <v>1074.8044395500001</v>
      </c>
      <c r="N267" s="154">
        <f t="shared" si="55"/>
        <v>1074.8044395500001</v>
      </c>
      <c r="O267" s="154">
        <f t="shared" si="56"/>
        <v>0</v>
      </c>
      <c r="P267" s="154">
        <f t="shared" si="57"/>
        <v>0</v>
      </c>
      <c r="Q267" s="154">
        <v>1273.1759874165271</v>
      </c>
      <c r="R267" s="154">
        <f t="shared" si="58"/>
        <v>1273.1759874165271</v>
      </c>
      <c r="S267" s="154">
        <f t="shared" si="59"/>
        <v>0</v>
      </c>
      <c r="T267" s="154">
        <f t="shared" si="60"/>
        <v>0</v>
      </c>
      <c r="U267" s="154">
        <f t="shared" si="61"/>
        <v>2347.9804269665274</v>
      </c>
      <c r="V267" s="154">
        <f t="shared" si="62"/>
        <v>0</v>
      </c>
      <c r="W267" s="154">
        <f t="shared" si="63"/>
        <v>0</v>
      </c>
      <c r="X267" s="137">
        <f t="shared" si="64"/>
        <v>0</v>
      </c>
      <c r="Y267" s="137">
        <f t="shared" si="65"/>
        <v>0</v>
      </c>
    </row>
    <row r="268" spans="1:25">
      <c r="A268" s="153">
        <v>702</v>
      </c>
      <c r="B268" s="153" t="s">
        <v>164</v>
      </c>
      <c r="C268" s="153" t="s">
        <v>165</v>
      </c>
      <c r="D268" s="153" t="s">
        <v>238</v>
      </c>
      <c r="E268" s="153" t="s">
        <v>167</v>
      </c>
      <c r="F268" s="136" t="s">
        <v>168</v>
      </c>
      <c r="G268" s="154">
        <v>50.717919973599997</v>
      </c>
      <c r="H268" s="154">
        <v>0</v>
      </c>
      <c r="I268" s="154">
        <v>0</v>
      </c>
      <c r="J268" s="155">
        <f t="shared" si="53"/>
        <v>0</v>
      </c>
      <c r="K268" s="155">
        <f t="shared" si="54"/>
        <v>0</v>
      </c>
      <c r="L268" s="155">
        <f>IF(F268="Current ASP",IF(ISERROR(VLOOKUP(A268,#REF!,3,FALSE)),1,1-VLOOKUP(A268,#REF!,3,FALSE)),0)</f>
        <v>0</v>
      </c>
      <c r="M268" s="137">
        <v>763.04736532599998</v>
      </c>
      <c r="N268" s="154">
        <f t="shared" si="55"/>
        <v>763.04736532599998</v>
      </c>
      <c r="O268" s="154">
        <f t="shared" si="56"/>
        <v>0</v>
      </c>
      <c r="P268" s="154">
        <f t="shared" si="57"/>
        <v>0</v>
      </c>
      <c r="Q268" s="154">
        <v>488.84940735963983</v>
      </c>
      <c r="R268" s="154">
        <f t="shared" si="58"/>
        <v>488.84940735963983</v>
      </c>
      <c r="S268" s="154">
        <f t="shared" si="59"/>
        <v>0</v>
      </c>
      <c r="T268" s="154">
        <f t="shared" si="60"/>
        <v>0</v>
      </c>
      <c r="U268" s="154">
        <f t="shared" si="61"/>
        <v>1251.8967726856399</v>
      </c>
      <c r="V268" s="154">
        <f t="shared" si="62"/>
        <v>0</v>
      </c>
      <c r="W268" s="154">
        <f t="shared" si="63"/>
        <v>0</v>
      </c>
      <c r="X268" s="137">
        <f t="shared" si="64"/>
        <v>0</v>
      </c>
      <c r="Y268" s="137">
        <f t="shared" si="65"/>
        <v>0</v>
      </c>
    </row>
    <row r="269" spans="1:25">
      <c r="A269" s="153">
        <v>703</v>
      </c>
      <c r="B269" s="153" t="s">
        <v>164</v>
      </c>
      <c r="C269" s="153" t="s">
        <v>165</v>
      </c>
      <c r="D269" s="153" t="s">
        <v>239</v>
      </c>
      <c r="E269" s="153" t="s">
        <v>167</v>
      </c>
      <c r="F269" s="136" t="s">
        <v>168</v>
      </c>
      <c r="G269" s="154">
        <v>55.901614548399998</v>
      </c>
      <c r="H269" s="154">
        <v>0</v>
      </c>
      <c r="I269" s="154">
        <v>0</v>
      </c>
      <c r="J269" s="155">
        <f t="shared" si="53"/>
        <v>0</v>
      </c>
      <c r="K269" s="155">
        <f t="shared" si="54"/>
        <v>0</v>
      </c>
      <c r="L269" s="155">
        <f>IF(F269="Current ASP",IF(ISERROR(VLOOKUP(A269,#REF!,3,FALSE)),1,1-VLOOKUP(A269,#REF!,3,FALSE)),0)</f>
        <v>0</v>
      </c>
      <c r="M269" s="137">
        <v>1325.1668996000001</v>
      </c>
      <c r="N269" s="154">
        <f t="shared" si="55"/>
        <v>1325.1668996000001</v>
      </c>
      <c r="O269" s="154">
        <f t="shared" si="56"/>
        <v>0</v>
      </c>
      <c r="P269" s="154">
        <f t="shared" si="57"/>
        <v>0</v>
      </c>
      <c r="Q269" s="154">
        <v>701.69851897407739</v>
      </c>
      <c r="R269" s="154">
        <f t="shared" si="58"/>
        <v>701.69851897407739</v>
      </c>
      <c r="S269" s="154">
        <f t="shared" si="59"/>
        <v>0</v>
      </c>
      <c r="T269" s="154">
        <f t="shared" si="60"/>
        <v>0</v>
      </c>
      <c r="U269" s="154">
        <f t="shared" si="61"/>
        <v>2026.8654185740775</v>
      </c>
      <c r="V269" s="154">
        <f t="shared" si="62"/>
        <v>0</v>
      </c>
      <c r="W269" s="154">
        <f t="shared" si="63"/>
        <v>0</v>
      </c>
      <c r="X269" s="137">
        <f t="shared" si="64"/>
        <v>0</v>
      </c>
      <c r="Y269" s="137">
        <f t="shared" si="65"/>
        <v>0</v>
      </c>
    </row>
    <row r="270" spans="1:25">
      <c r="A270" s="153">
        <v>704</v>
      </c>
      <c r="B270" s="153" t="s">
        <v>164</v>
      </c>
      <c r="C270" s="153" t="s">
        <v>165</v>
      </c>
      <c r="D270" s="153" t="s">
        <v>240</v>
      </c>
      <c r="E270" s="153" t="s">
        <v>167</v>
      </c>
      <c r="F270" s="136" t="s">
        <v>168</v>
      </c>
      <c r="G270" s="154">
        <v>115.993515433</v>
      </c>
      <c r="H270" s="154">
        <v>0</v>
      </c>
      <c r="I270" s="154">
        <v>0</v>
      </c>
      <c r="J270" s="155">
        <f t="shared" si="53"/>
        <v>0</v>
      </c>
      <c r="K270" s="155">
        <f t="shared" si="54"/>
        <v>0</v>
      </c>
      <c r="L270" s="155">
        <f>IF(F270="Current ASP",IF(ISERROR(VLOOKUP(A270,#REF!,3,FALSE)),1,1-VLOOKUP(A270,#REF!,3,FALSE)),0)</f>
        <v>0</v>
      </c>
      <c r="M270" s="137">
        <v>2325.8194002800001</v>
      </c>
      <c r="N270" s="154">
        <f t="shared" si="55"/>
        <v>2325.8194002800001</v>
      </c>
      <c r="O270" s="154">
        <f t="shared" si="56"/>
        <v>0</v>
      </c>
      <c r="P270" s="154">
        <f t="shared" si="57"/>
        <v>0</v>
      </c>
      <c r="Q270" s="154">
        <v>580.28481439584368</v>
      </c>
      <c r="R270" s="154">
        <f t="shared" si="58"/>
        <v>580.28481439584368</v>
      </c>
      <c r="S270" s="154">
        <f t="shared" si="59"/>
        <v>0</v>
      </c>
      <c r="T270" s="154">
        <f t="shared" si="60"/>
        <v>0</v>
      </c>
      <c r="U270" s="154">
        <f t="shared" si="61"/>
        <v>2906.1042146758437</v>
      </c>
      <c r="V270" s="154">
        <f t="shared" si="62"/>
        <v>0</v>
      </c>
      <c r="W270" s="154">
        <f t="shared" si="63"/>
        <v>0</v>
      </c>
      <c r="X270" s="137">
        <f t="shared" si="64"/>
        <v>0</v>
      </c>
      <c r="Y270" s="137">
        <f t="shared" si="65"/>
        <v>0</v>
      </c>
    </row>
    <row r="271" spans="1:25">
      <c r="A271" s="153">
        <v>705</v>
      </c>
      <c r="B271" s="153" t="s">
        <v>164</v>
      </c>
      <c r="C271" s="153" t="s">
        <v>165</v>
      </c>
      <c r="D271" s="153" t="s">
        <v>241</v>
      </c>
      <c r="E271" s="153" t="s">
        <v>167</v>
      </c>
      <c r="F271" s="136" t="s">
        <v>168</v>
      </c>
      <c r="G271" s="154">
        <v>4.2134998676400004</v>
      </c>
      <c r="H271" s="154">
        <v>0</v>
      </c>
      <c r="I271" s="154">
        <v>0</v>
      </c>
      <c r="J271" s="155">
        <f t="shared" si="53"/>
        <v>0</v>
      </c>
      <c r="K271" s="155">
        <f t="shared" si="54"/>
        <v>0</v>
      </c>
      <c r="L271" s="155">
        <f>IF(F271="Current ASP",IF(ISERROR(VLOOKUP(A271,#REF!,3,FALSE)),1,1-VLOOKUP(A271,#REF!,3,FALSE)),0)</f>
        <v>0</v>
      </c>
      <c r="M271" s="137">
        <v>0</v>
      </c>
      <c r="N271" s="154">
        <f t="shared" si="55"/>
        <v>0</v>
      </c>
      <c r="O271" s="154">
        <f t="shared" si="56"/>
        <v>0</v>
      </c>
      <c r="P271" s="154">
        <f t="shared" si="57"/>
        <v>0</v>
      </c>
      <c r="Q271" s="154">
        <v>224.95623662533092</v>
      </c>
      <c r="R271" s="154">
        <f t="shared" si="58"/>
        <v>224.95623662533092</v>
      </c>
      <c r="S271" s="154">
        <f t="shared" si="59"/>
        <v>0</v>
      </c>
      <c r="T271" s="154">
        <f t="shared" si="60"/>
        <v>0</v>
      </c>
      <c r="U271" s="154">
        <f t="shared" si="61"/>
        <v>224.95623662533092</v>
      </c>
      <c r="V271" s="154">
        <f t="shared" si="62"/>
        <v>0</v>
      </c>
      <c r="W271" s="154">
        <f t="shared" si="63"/>
        <v>0</v>
      </c>
      <c r="X271" s="137">
        <f t="shared" si="64"/>
        <v>0</v>
      </c>
      <c r="Y271" s="137">
        <f t="shared" si="65"/>
        <v>0</v>
      </c>
    </row>
    <row r="272" spans="1:25">
      <c r="A272" s="153">
        <v>706</v>
      </c>
      <c r="B272" s="153" t="s">
        <v>164</v>
      </c>
      <c r="C272" s="153" t="s">
        <v>165</v>
      </c>
      <c r="D272" s="153" t="s">
        <v>241</v>
      </c>
      <c r="E272" s="153" t="s">
        <v>167</v>
      </c>
      <c r="F272" s="136" t="s">
        <v>168</v>
      </c>
      <c r="G272" s="154">
        <v>82.161740716300002</v>
      </c>
      <c r="H272" s="154">
        <v>0</v>
      </c>
      <c r="I272" s="154">
        <v>0</v>
      </c>
      <c r="J272" s="155">
        <f t="shared" si="53"/>
        <v>0</v>
      </c>
      <c r="K272" s="155">
        <f t="shared" si="54"/>
        <v>0</v>
      </c>
      <c r="L272" s="155">
        <f>IF(F272="Current ASP",IF(ISERROR(VLOOKUP(A272,#REF!,3,FALSE)),1,1-VLOOKUP(A272,#REF!,3,FALSE)),0)</f>
        <v>0</v>
      </c>
      <c r="M272" s="137">
        <v>1966.22236608</v>
      </c>
      <c r="N272" s="154">
        <f t="shared" si="55"/>
        <v>1966.22236608</v>
      </c>
      <c r="O272" s="154">
        <f t="shared" si="56"/>
        <v>0</v>
      </c>
      <c r="P272" s="154">
        <f t="shared" si="57"/>
        <v>0</v>
      </c>
      <c r="Q272" s="154">
        <v>199.08920459108171</v>
      </c>
      <c r="R272" s="154">
        <f t="shared" si="58"/>
        <v>199.08920459108171</v>
      </c>
      <c r="S272" s="154">
        <f t="shared" si="59"/>
        <v>0</v>
      </c>
      <c r="T272" s="154">
        <f t="shared" si="60"/>
        <v>0</v>
      </c>
      <c r="U272" s="154">
        <f t="shared" si="61"/>
        <v>2165.3115706710819</v>
      </c>
      <c r="V272" s="154">
        <f t="shared" si="62"/>
        <v>0</v>
      </c>
      <c r="W272" s="154">
        <f t="shared" si="63"/>
        <v>0</v>
      </c>
      <c r="X272" s="137">
        <f t="shared" si="64"/>
        <v>0</v>
      </c>
      <c r="Y272" s="137">
        <f t="shared" si="65"/>
        <v>0</v>
      </c>
    </row>
    <row r="273" spans="1:25">
      <c r="A273" s="153">
        <v>707</v>
      </c>
      <c r="B273" s="153" t="s">
        <v>164</v>
      </c>
      <c r="C273" s="153" t="s">
        <v>165</v>
      </c>
      <c r="D273" s="153" t="s">
        <v>241</v>
      </c>
      <c r="E273" s="153" t="s">
        <v>167</v>
      </c>
      <c r="F273" s="136" t="s">
        <v>168</v>
      </c>
      <c r="G273" s="154">
        <v>53.275775827399997</v>
      </c>
      <c r="H273" s="154">
        <v>0</v>
      </c>
      <c r="I273" s="154">
        <v>0</v>
      </c>
      <c r="J273" s="155">
        <f t="shared" si="53"/>
        <v>0</v>
      </c>
      <c r="K273" s="155">
        <f t="shared" si="54"/>
        <v>0</v>
      </c>
      <c r="L273" s="155">
        <f>IF(F273="Current ASP",IF(ISERROR(VLOOKUP(A273,#REF!,3,FALSE)),1,1-VLOOKUP(A273,#REF!,3,FALSE)),0)</f>
        <v>0</v>
      </c>
      <c r="M273" s="137">
        <v>3220.0635713199999</v>
      </c>
      <c r="N273" s="154">
        <f t="shared" si="55"/>
        <v>3220.0635713199999</v>
      </c>
      <c r="O273" s="154">
        <f t="shared" si="56"/>
        <v>0</v>
      </c>
      <c r="P273" s="154">
        <f t="shared" si="57"/>
        <v>0</v>
      </c>
      <c r="Q273" s="154">
        <v>482.73312809892928</v>
      </c>
      <c r="R273" s="154">
        <f t="shared" si="58"/>
        <v>482.73312809892928</v>
      </c>
      <c r="S273" s="154">
        <f t="shared" si="59"/>
        <v>0</v>
      </c>
      <c r="T273" s="154">
        <f t="shared" si="60"/>
        <v>0</v>
      </c>
      <c r="U273" s="154">
        <f t="shared" si="61"/>
        <v>3702.7966994189292</v>
      </c>
      <c r="V273" s="154">
        <f t="shared" si="62"/>
        <v>0</v>
      </c>
      <c r="W273" s="154">
        <f t="shared" si="63"/>
        <v>0</v>
      </c>
      <c r="X273" s="137">
        <f t="shared" si="64"/>
        <v>0</v>
      </c>
      <c r="Y273" s="137">
        <f t="shared" si="65"/>
        <v>0</v>
      </c>
    </row>
    <row r="274" spans="1:25">
      <c r="A274" s="153">
        <v>708</v>
      </c>
      <c r="B274" s="153" t="s">
        <v>164</v>
      </c>
      <c r="C274" s="153" t="s">
        <v>165</v>
      </c>
      <c r="D274" s="153" t="s">
        <v>242</v>
      </c>
      <c r="E274" s="153" t="s">
        <v>167</v>
      </c>
      <c r="F274" s="136" t="s">
        <v>168</v>
      </c>
      <c r="G274" s="154">
        <v>52.6128981516</v>
      </c>
      <c r="H274" s="154">
        <v>0</v>
      </c>
      <c r="I274" s="154">
        <v>0</v>
      </c>
      <c r="J274" s="155">
        <f t="shared" si="53"/>
        <v>0</v>
      </c>
      <c r="K274" s="155">
        <f t="shared" si="54"/>
        <v>0</v>
      </c>
      <c r="L274" s="155">
        <f>IF(F274="Current ASP",IF(ISERROR(VLOOKUP(A274,#REF!,3,FALSE)),1,1-VLOOKUP(A274,#REF!,3,FALSE)),0)</f>
        <v>0</v>
      </c>
      <c r="M274" s="137">
        <v>0</v>
      </c>
      <c r="N274" s="154">
        <f t="shared" si="55"/>
        <v>0</v>
      </c>
      <c r="O274" s="154">
        <f t="shared" si="56"/>
        <v>0</v>
      </c>
      <c r="P274" s="154">
        <f t="shared" si="57"/>
        <v>0</v>
      </c>
      <c r="Q274" s="154">
        <v>5008.4780668734011</v>
      </c>
      <c r="R274" s="154">
        <f t="shared" si="58"/>
        <v>5008.4780668734011</v>
      </c>
      <c r="S274" s="154">
        <f t="shared" si="59"/>
        <v>0</v>
      </c>
      <c r="T274" s="154">
        <f t="shared" si="60"/>
        <v>0</v>
      </c>
      <c r="U274" s="154">
        <f t="shared" si="61"/>
        <v>5008.4780668734011</v>
      </c>
      <c r="V274" s="154">
        <f t="shared" si="62"/>
        <v>0</v>
      </c>
      <c r="W274" s="154">
        <f t="shared" si="63"/>
        <v>0</v>
      </c>
      <c r="X274" s="137">
        <f t="shared" si="64"/>
        <v>0</v>
      </c>
      <c r="Y274" s="137">
        <f t="shared" si="65"/>
        <v>0</v>
      </c>
    </row>
    <row r="275" spans="1:25">
      <c r="A275" s="153">
        <v>709</v>
      </c>
      <c r="B275" s="153" t="s">
        <v>164</v>
      </c>
      <c r="C275" s="153" t="s">
        <v>165</v>
      </c>
      <c r="D275" s="153" t="s">
        <v>240</v>
      </c>
      <c r="E275" s="153" t="s">
        <v>167</v>
      </c>
      <c r="F275" s="136" t="s">
        <v>168</v>
      </c>
      <c r="G275" s="154">
        <v>39.933333482599998</v>
      </c>
      <c r="H275" s="154">
        <v>0</v>
      </c>
      <c r="I275" s="154">
        <v>0</v>
      </c>
      <c r="J275" s="155">
        <f t="shared" si="53"/>
        <v>0</v>
      </c>
      <c r="K275" s="155">
        <f t="shared" si="54"/>
        <v>0</v>
      </c>
      <c r="L275" s="155">
        <f>IF(F275="Current ASP",IF(ISERROR(VLOOKUP(A275,#REF!,3,FALSE)),1,1-VLOOKUP(A275,#REF!,3,FALSE)),0)</f>
        <v>0</v>
      </c>
      <c r="M275" s="137">
        <v>936.86588810399996</v>
      </c>
      <c r="N275" s="154">
        <f t="shared" si="55"/>
        <v>936.86588810399996</v>
      </c>
      <c r="O275" s="154">
        <f t="shared" si="56"/>
        <v>0</v>
      </c>
      <c r="P275" s="154">
        <f t="shared" si="57"/>
        <v>0</v>
      </c>
      <c r="Q275" s="154">
        <v>484.43899422207801</v>
      </c>
      <c r="R275" s="154">
        <f t="shared" si="58"/>
        <v>484.43899422207801</v>
      </c>
      <c r="S275" s="154">
        <f t="shared" si="59"/>
        <v>0</v>
      </c>
      <c r="T275" s="154">
        <f t="shared" si="60"/>
        <v>0</v>
      </c>
      <c r="U275" s="154">
        <f t="shared" si="61"/>
        <v>1421.3048823260779</v>
      </c>
      <c r="V275" s="154">
        <f t="shared" si="62"/>
        <v>0</v>
      </c>
      <c r="W275" s="154">
        <f t="shared" si="63"/>
        <v>0</v>
      </c>
      <c r="X275" s="137">
        <f t="shared" si="64"/>
        <v>0</v>
      </c>
      <c r="Y275" s="137">
        <f t="shared" si="65"/>
        <v>0</v>
      </c>
    </row>
    <row r="276" spans="1:25">
      <c r="A276" s="153">
        <v>710</v>
      </c>
      <c r="B276" s="153" t="s">
        <v>164</v>
      </c>
      <c r="C276" s="153" t="s">
        <v>165</v>
      </c>
      <c r="D276" s="153" t="s">
        <v>241</v>
      </c>
      <c r="E276" s="153" t="s">
        <v>167</v>
      </c>
      <c r="F276" s="136" t="s">
        <v>168</v>
      </c>
      <c r="G276" s="154">
        <v>14.995100020800001</v>
      </c>
      <c r="H276" s="154">
        <v>0</v>
      </c>
      <c r="I276" s="154">
        <v>0</v>
      </c>
      <c r="J276" s="155">
        <f t="shared" si="53"/>
        <v>0</v>
      </c>
      <c r="K276" s="155">
        <f t="shared" si="54"/>
        <v>0</v>
      </c>
      <c r="L276" s="155">
        <f>IF(F276="Current ASP",IF(ISERROR(VLOOKUP(A276,#REF!,3,FALSE)),1,1-VLOOKUP(A276,#REF!,3,FALSE)),0)</f>
        <v>0</v>
      </c>
      <c r="M276" s="137">
        <v>1.2672131407100001E-7</v>
      </c>
      <c r="N276" s="154">
        <f t="shared" si="55"/>
        <v>1.2672131407100001E-7</v>
      </c>
      <c r="O276" s="154">
        <f t="shared" si="56"/>
        <v>0</v>
      </c>
      <c r="P276" s="154">
        <f t="shared" si="57"/>
        <v>0</v>
      </c>
      <c r="Q276" s="154">
        <v>2391.7994224141967</v>
      </c>
      <c r="R276" s="154">
        <f t="shared" si="58"/>
        <v>2391.7994224141967</v>
      </c>
      <c r="S276" s="154">
        <f t="shared" si="59"/>
        <v>0</v>
      </c>
      <c r="T276" s="154">
        <f t="shared" si="60"/>
        <v>0</v>
      </c>
      <c r="U276" s="154">
        <f t="shared" si="61"/>
        <v>2391.7994225409179</v>
      </c>
      <c r="V276" s="154">
        <f t="shared" si="62"/>
        <v>0</v>
      </c>
      <c r="W276" s="154">
        <f t="shared" si="63"/>
        <v>0</v>
      </c>
      <c r="X276" s="137">
        <f t="shared" si="64"/>
        <v>0</v>
      </c>
      <c r="Y276" s="137">
        <f t="shared" si="65"/>
        <v>0</v>
      </c>
    </row>
    <row r="277" spans="1:25">
      <c r="A277" s="153">
        <v>711</v>
      </c>
      <c r="B277" s="153" t="s">
        <v>164</v>
      </c>
      <c r="C277" s="153" t="s">
        <v>165</v>
      </c>
      <c r="D277" s="153" t="s">
        <v>243</v>
      </c>
      <c r="E277" s="153" t="s">
        <v>167</v>
      </c>
      <c r="F277" s="136" t="s">
        <v>168</v>
      </c>
      <c r="G277" s="154">
        <v>30.471508335999999</v>
      </c>
      <c r="H277" s="154">
        <v>0</v>
      </c>
      <c r="I277" s="154">
        <v>0</v>
      </c>
      <c r="J277" s="155">
        <f t="shared" si="53"/>
        <v>0</v>
      </c>
      <c r="K277" s="155">
        <f t="shared" si="54"/>
        <v>0</v>
      </c>
      <c r="L277" s="155">
        <f>IF(F277="Current ASP",IF(ISERROR(VLOOKUP(A277,#REF!,3,FALSE)),1,1-VLOOKUP(A277,#REF!,3,FALSE)),0)</f>
        <v>0</v>
      </c>
      <c r="M277" s="137">
        <v>733.507494124</v>
      </c>
      <c r="N277" s="154">
        <f t="shared" si="55"/>
        <v>733.507494124</v>
      </c>
      <c r="O277" s="154">
        <f t="shared" si="56"/>
        <v>0</v>
      </c>
      <c r="P277" s="154">
        <f t="shared" si="57"/>
        <v>0</v>
      </c>
      <c r="Q277" s="154">
        <v>2316.0526345941821</v>
      </c>
      <c r="R277" s="154">
        <f t="shared" si="58"/>
        <v>2316.0526345941821</v>
      </c>
      <c r="S277" s="154">
        <f t="shared" si="59"/>
        <v>0</v>
      </c>
      <c r="T277" s="154">
        <f t="shared" si="60"/>
        <v>0</v>
      </c>
      <c r="U277" s="154">
        <f t="shared" si="61"/>
        <v>3049.5601287181821</v>
      </c>
      <c r="V277" s="154">
        <f t="shared" si="62"/>
        <v>0</v>
      </c>
      <c r="W277" s="154">
        <f t="shared" si="63"/>
        <v>0</v>
      </c>
      <c r="X277" s="137">
        <f t="shared" si="64"/>
        <v>0</v>
      </c>
      <c r="Y277" s="137">
        <f t="shared" si="65"/>
        <v>0</v>
      </c>
    </row>
    <row r="278" spans="1:25">
      <c r="A278" s="153">
        <v>712</v>
      </c>
      <c r="B278" s="153" t="s">
        <v>164</v>
      </c>
      <c r="C278" s="153" t="s">
        <v>165</v>
      </c>
      <c r="D278" s="153" t="s">
        <v>243</v>
      </c>
      <c r="E278" s="153" t="s">
        <v>167</v>
      </c>
      <c r="F278" s="136" t="s">
        <v>168</v>
      </c>
      <c r="G278" s="154">
        <v>59.681525852699998</v>
      </c>
      <c r="H278" s="154">
        <v>0</v>
      </c>
      <c r="I278" s="154">
        <v>0</v>
      </c>
      <c r="J278" s="155">
        <f t="shared" si="53"/>
        <v>0</v>
      </c>
      <c r="K278" s="155">
        <f t="shared" si="54"/>
        <v>0</v>
      </c>
      <c r="L278" s="155">
        <f>IF(F278="Current ASP",IF(ISERROR(VLOOKUP(A278,#REF!,3,FALSE)),1,1-VLOOKUP(A278,#REF!,3,FALSE)),0)</f>
        <v>0</v>
      </c>
      <c r="M278" s="137">
        <v>2623.2479466</v>
      </c>
      <c r="N278" s="154">
        <f t="shared" si="55"/>
        <v>2623.2479466</v>
      </c>
      <c r="O278" s="154">
        <f t="shared" si="56"/>
        <v>0</v>
      </c>
      <c r="P278" s="154">
        <f t="shared" si="57"/>
        <v>0</v>
      </c>
      <c r="Q278" s="154">
        <v>703.2527669217958</v>
      </c>
      <c r="R278" s="154">
        <f t="shared" si="58"/>
        <v>703.2527669217958</v>
      </c>
      <c r="S278" s="154">
        <f t="shared" si="59"/>
        <v>0</v>
      </c>
      <c r="T278" s="154">
        <f t="shared" si="60"/>
        <v>0</v>
      </c>
      <c r="U278" s="154">
        <f t="shared" si="61"/>
        <v>3326.5007135217957</v>
      </c>
      <c r="V278" s="154">
        <f t="shared" si="62"/>
        <v>0</v>
      </c>
      <c r="W278" s="154">
        <f t="shared" si="63"/>
        <v>0</v>
      </c>
      <c r="X278" s="137">
        <f t="shared" si="64"/>
        <v>0</v>
      </c>
      <c r="Y278" s="137">
        <f t="shared" si="65"/>
        <v>0</v>
      </c>
    </row>
    <row r="279" spans="1:25">
      <c r="A279" s="153">
        <v>713</v>
      </c>
      <c r="B279" s="153" t="s">
        <v>164</v>
      </c>
      <c r="C279" s="153" t="s">
        <v>165</v>
      </c>
      <c r="D279" s="153" t="s">
        <v>243</v>
      </c>
      <c r="E279" s="153" t="s">
        <v>167</v>
      </c>
      <c r="F279" s="136" t="s">
        <v>168</v>
      </c>
      <c r="G279" s="154">
        <v>12.092611225000001</v>
      </c>
      <c r="H279" s="154">
        <v>0</v>
      </c>
      <c r="I279" s="154">
        <v>0</v>
      </c>
      <c r="J279" s="155">
        <f t="shared" si="53"/>
        <v>0</v>
      </c>
      <c r="K279" s="155">
        <f t="shared" si="54"/>
        <v>0</v>
      </c>
      <c r="L279" s="155">
        <f>IF(F279="Current ASP",IF(ISERROR(VLOOKUP(A279,#REF!,3,FALSE)),1,1-VLOOKUP(A279,#REF!,3,FALSE)),0)</f>
        <v>0</v>
      </c>
      <c r="M279" s="137">
        <v>84.449579243100004</v>
      </c>
      <c r="N279" s="154">
        <f t="shared" si="55"/>
        <v>84.449579243100004</v>
      </c>
      <c r="O279" s="154">
        <f t="shared" si="56"/>
        <v>0</v>
      </c>
      <c r="P279" s="154">
        <f t="shared" si="57"/>
        <v>0</v>
      </c>
      <c r="Q279" s="154">
        <v>3913.2292932829682</v>
      </c>
      <c r="R279" s="154">
        <f t="shared" si="58"/>
        <v>3913.2292932829682</v>
      </c>
      <c r="S279" s="154">
        <f t="shared" si="59"/>
        <v>0</v>
      </c>
      <c r="T279" s="154">
        <f t="shared" si="60"/>
        <v>0</v>
      </c>
      <c r="U279" s="154">
        <f t="shared" si="61"/>
        <v>3997.6788725260681</v>
      </c>
      <c r="V279" s="154">
        <f t="shared" si="62"/>
        <v>0</v>
      </c>
      <c r="W279" s="154">
        <f t="shared" si="63"/>
        <v>0</v>
      </c>
      <c r="X279" s="137">
        <f t="shared" si="64"/>
        <v>0</v>
      </c>
      <c r="Y279" s="137">
        <f t="shared" si="65"/>
        <v>0</v>
      </c>
    </row>
    <row r="280" spans="1:25">
      <c r="A280" s="153">
        <v>714</v>
      </c>
      <c r="B280" s="153" t="s">
        <v>164</v>
      </c>
      <c r="C280" s="153" t="s">
        <v>165</v>
      </c>
      <c r="D280" s="153" t="s">
        <v>244</v>
      </c>
      <c r="E280" s="153" t="s">
        <v>167</v>
      </c>
      <c r="F280" s="136" t="s">
        <v>168</v>
      </c>
      <c r="G280" s="154">
        <v>14.1557481423</v>
      </c>
      <c r="H280" s="154">
        <v>0</v>
      </c>
      <c r="I280" s="154">
        <v>0</v>
      </c>
      <c r="J280" s="155">
        <f t="shared" si="53"/>
        <v>0</v>
      </c>
      <c r="K280" s="155">
        <f t="shared" si="54"/>
        <v>0</v>
      </c>
      <c r="L280" s="155">
        <f>IF(F280="Current ASP",IF(ISERROR(VLOOKUP(A280,#REF!,3,FALSE)),1,1-VLOOKUP(A280,#REF!,3,FALSE)),0)</f>
        <v>0</v>
      </c>
      <c r="M280" s="137">
        <v>0</v>
      </c>
      <c r="N280" s="154">
        <f t="shared" si="55"/>
        <v>0</v>
      </c>
      <c r="O280" s="154">
        <f t="shared" si="56"/>
        <v>0</v>
      </c>
      <c r="P280" s="154">
        <f t="shared" si="57"/>
        <v>0</v>
      </c>
      <c r="Q280" s="154">
        <v>1376.1045994706733</v>
      </c>
      <c r="R280" s="154">
        <f t="shared" si="58"/>
        <v>1376.1045994706733</v>
      </c>
      <c r="S280" s="154">
        <f t="shared" si="59"/>
        <v>0</v>
      </c>
      <c r="T280" s="154">
        <f t="shared" si="60"/>
        <v>0</v>
      </c>
      <c r="U280" s="154">
        <f t="shared" si="61"/>
        <v>1376.1045994706733</v>
      </c>
      <c r="V280" s="154">
        <f t="shared" si="62"/>
        <v>0</v>
      </c>
      <c r="W280" s="154">
        <f t="shared" si="63"/>
        <v>0</v>
      </c>
      <c r="X280" s="137">
        <f t="shared" si="64"/>
        <v>0</v>
      </c>
      <c r="Y280" s="137">
        <f t="shared" si="65"/>
        <v>0</v>
      </c>
    </row>
    <row r="281" spans="1:25">
      <c r="A281" s="153">
        <v>715</v>
      </c>
      <c r="B281" s="153" t="s">
        <v>164</v>
      </c>
      <c r="C281" s="153" t="s">
        <v>165</v>
      </c>
      <c r="D281" s="153" t="s">
        <v>244</v>
      </c>
      <c r="E281" s="153" t="s">
        <v>167</v>
      </c>
      <c r="F281" s="136" t="s">
        <v>168</v>
      </c>
      <c r="G281" s="154">
        <v>11.6985112847</v>
      </c>
      <c r="H281" s="154">
        <v>0</v>
      </c>
      <c r="I281" s="154">
        <v>0</v>
      </c>
      <c r="J281" s="155">
        <f t="shared" si="53"/>
        <v>0</v>
      </c>
      <c r="K281" s="155">
        <f t="shared" si="54"/>
        <v>0</v>
      </c>
      <c r="L281" s="155">
        <f>IF(F281="Current ASP",IF(ISERROR(VLOOKUP(A281,#REF!,3,FALSE)),1,1-VLOOKUP(A281,#REF!,3,FALSE)),0)</f>
        <v>0</v>
      </c>
      <c r="M281" s="137">
        <v>0</v>
      </c>
      <c r="N281" s="154">
        <f t="shared" si="55"/>
        <v>0</v>
      </c>
      <c r="O281" s="154">
        <f t="shared" si="56"/>
        <v>0</v>
      </c>
      <c r="P281" s="154">
        <f t="shared" si="57"/>
        <v>0</v>
      </c>
      <c r="Q281" s="154">
        <v>465.32842408679153</v>
      </c>
      <c r="R281" s="154">
        <f t="shared" si="58"/>
        <v>465.32842408679153</v>
      </c>
      <c r="S281" s="154">
        <f t="shared" si="59"/>
        <v>0</v>
      </c>
      <c r="T281" s="154">
        <f t="shared" si="60"/>
        <v>0</v>
      </c>
      <c r="U281" s="154">
        <f t="shared" si="61"/>
        <v>465.32842408679153</v>
      </c>
      <c r="V281" s="154">
        <f t="shared" si="62"/>
        <v>0</v>
      </c>
      <c r="W281" s="154">
        <f t="shared" si="63"/>
        <v>0</v>
      </c>
      <c r="X281" s="137">
        <f t="shared" si="64"/>
        <v>0</v>
      </c>
      <c r="Y281" s="137">
        <f t="shared" si="65"/>
        <v>0</v>
      </c>
    </row>
    <row r="282" spans="1:25">
      <c r="A282" s="153">
        <v>716</v>
      </c>
      <c r="B282" s="153" t="s">
        <v>164</v>
      </c>
      <c r="C282" s="153" t="s">
        <v>165</v>
      </c>
      <c r="D282" s="153" t="s">
        <v>245</v>
      </c>
      <c r="E282" s="153" t="s">
        <v>167</v>
      </c>
      <c r="F282" s="136" t="s">
        <v>168</v>
      </c>
      <c r="G282" s="154">
        <v>17.540742721099999</v>
      </c>
      <c r="H282" s="154">
        <v>0</v>
      </c>
      <c r="I282" s="154">
        <v>0</v>
      </c>
      <c r="J282" s="155">
        <f t="shared" si="53"/>
        <v>0</v>
      </c>
      <c r="K282" s="155">
        <f t="shared" si="54"/>
        <v>0</v>
      </c>
      <c r="L282" s="155">
        <f>IF(F282="Current ASP",IF(ISERROR(VLOOKUP(A282,#REF!,3,FALSE)),1,1-VLOOKUP(A282,#REF!,3,FALSE)),0)</f>
        <v>0</v>
      </c>
      <c r="M282" s="137">
        <v>1422.5592194400001</v>
      </c>
      <c r="N282" s="154">
        <f t="shared" si="55"/>
        <v>1422.5592194400001</v>
      </c>
      <c r="O282" s="154">
        <f t="shared" si="56"/>
        <v>0</v>
      </c>
      <c r="P282" s="154">
        <f t="shared" si="57"/>
        <v>0</v>
      </c>
      <c r="Q282" s="154">
        <v>8087.8094540806824</v>
      </c>
      <c r="R282" s="154">
        <f t="shared" si="58"/>
        <v>8087.8094540806824</v>
      </c>
      <c r="S282" s="154">
        <f t="shared" si="59"/>
        <v>0</v>
      </c>
      <c r="T282" s="154">
        <f t="shared" si="60"/>
        <v>0</v>
      </c>
      <c r="U282" s="154">
        <f t="shared" si="61"/>
        <v>9510.3686735206829</v>
      </c>
      <c r="V282" s="154">
        <f t="shared" si="62"/>
        <v>0</v>
      </c>
      <c r="W282" s="154">
        <f t="shared" si="63"/>
        <v>0</v>
      </c>
      <c r="X282" s="137">
        <f t="shared" si="64"/>
        <v>0</v>
      </c>
      <c r="Y282" s="137">
        <f t="shared" si="65"/>
        <v>0</v>
      </c>
    </row>
    <row r="283" spans="1:25">
      <c r="A283" s="153">
        <v>717</v>
      </c>
      <c r="B283" s="153" t="s">
        <v>164</v>
      </c>
      <c r="C283" s="153" t="s">
        <v>165</v>
      </c>
      <c r="D283" s="153" t="s">
        <v>240</v>
      </c>
      <c r="E283" s="153" t="s">
        <v>167</v>
      </c>
      <c r="F283" s="136" t="s">
        <v>168</v>
      </c>
      <c r="G283" s="154">
        <v>17.2265908605</v>
      </c>
      <c r="H283" s="154">
        <v>0</v>
      </c>
      <c r="I283" s="154">
        <v>0</v>
      </c>
      <c r="J283" s="155">
        <f t="shared" si="53"/>
        <v>0</v>
      </c>
      <c r="K283" s="155">
        <f t="shared" si="54"/>
        <v>0</v>
      </c>
      <c r="L283" s="155">
        <f>IF(F283="Current ASP",IF(ISERROR(VLOOKUP(A283,#REF!,3,FALSE)),1,1-VLOOKUP(A283,#REF!,3,FALSE)),0)</f>
        <v>0</v>
      </c>
      <c r="M283" s="137">
        <v>3090.2185505000002</v>
      </c>
      <c r="N283" s="154">
        <f t="shared" si="55"/>
        <v>3090.2185505000002</v>
      </c>
      <c r="O283" s="154">
        <f t="shared" si="56"/>
        <v>0</v>
      </c>
      <c r="P283" s="154">
        <f t="shared" si="57"/>
        <v>0</v>
      </c>
      <c r="Q283" s="154">
        <v>898.84637869030098</v>
      </c>
      <c r="R283" s="154">
        <f t="shared" si="58"/>
        <v>898.84637869030098</v>
      </c>
      <c r="S283" s="154">
        <f t="shared" si="59"/>
        <v>0</v>
      </c>
      <c r="T283" s="154">
        <f t="shared" si="60"/>
        <v>0</v>
      </c>
      <c r="U283" s="154">
        <f t="shared" si="61"/>
        <v>3989.064929190301</v>
      </c>
      <c r="V283" s="154">
        <f t="shared" si="62"/>
        <v>0</v>
      </c>
      <c r="W283" s="154">
        <f t="shared" si="63"/>
        <v>0</v>
      </c>
      <c r="X283" s="137">
        <f t="shared" si="64"/>
        <v>0</v>
      </c>
      <c r="Y283" s="137">
        <f t="shared" si="65"/>
        <v>0</v>
      </c>
    </row>
    <row r="284" spans="1:25">
      <c r="A284" s="153">
        <v>718</v>
      </c>
      <c r="B284" s="153" t="s">
        <v>164</v>
      </c>
      <c r="C284" s="153" t="s">
        <v>165</v>
      </c>
      <c r="D284" s="153" t="s">
        <v>240</v>
      </c>
      <c r="E284" s="153" t="s">
        <v>167</v>
      </c>
      <c r="F284" s="136" t="s">
        <v>168</v>
      </c>
      <c r="G284" s="154">
        <v>11.3527883147</v>
      </c>
      <c r="H284" s="154">
        <v>0</v>
      </c>
      <c r="I284" s="154">
        <v>0</v>
      </c>
      <c r="J284" s="155">
        <f t="shared" si="53"/>
        <v>0</v>
      </c>
      <c r="K284" s="155">
        <f t="shared" si="54"/>
        <v>0</v>
      </c>
      <c r="L284" s="155">
        <f>IF(F284="Current ASP",IF(ISERROR(VLOOKUP(A284,#REF!,3,FALSE)),1,1-VLOOKUP(A284,#REF!,3,FALSE)),0)</f>
        <v>0</v>
      </c>
      <c r="M284" s="137">
        <v>0</v>
      </c>
      <c r="N284" s="154">
        <f t="shared" si="55"/>
        <v>0</v>
      </c>
      <c r="O284" s="154">
        <f t="shared" si="56"/>
        <v>0</v>
      </c>
      <c r="P284" s="154">
        <f t="shared" si="57"/>
        <v>0</v>
      </c>
      <c r="Q284" s="154">
        <v>446.55295567980806</v>
      </c>
      <c r="R284" s="154">
        <f t="shared" si="58"/>
        <v>446.55295567980806</v>
      </c>
      <c r="S284" s="154">
        <f t="shared" si="59"/>
        <v>0</v>
      </c>
      <c r="T284" s="154">
        <f t="shared" si="60"/>
        <v>0</v>
      </c>
      <c r="U284" s="154">
        <f t="shared" si="61"/>
        <v>446.55295567980806</v>
      </c>
      <c r="V284" s="154">
        <f t="shared" si="62"/>
        <v>0</v>
      </c>
      <c r="W284" s="154">
        <f t="shared" si="63"/>
        <v>0</v>
      </c>
      <c r="X284" s="137">
        <f t="shared" si="64"/>
        <v>0</v>
      </c>
      <c r="Y284" s="137">
        <f t="shared" si="65"/>
        <v>0</v>
      </c>
    </row>
    <row r="285" spans="1:25">
      <c r="A285" s="153">
        <v>719</v>
      </c>
      <c r="B285" s="153" t="s">
        <v>164</v>
      </c>
      <c r="C285" s="153" t="s">
        <v>165</v>
      </c>
      <c r="D285" s="153" t="s">
        <v>240</v>
      </c>
      <c r="E285" s="153" t="s">
        <v>167</v>
      </c>
      <c r="F285" s="136" t="s">
        <v>168</v>
      </c>
      <c r="G285" s="154">
        <v>16.1813410689</v>
      </c>
      <c r="H285" s="154">
        <v>0</v>
      </c>
      <c r="I285" s="154">
        <v>0</v>
      </c>
      <c r="J285" s="155">
        <f t="shared" si="53"/>
        <v>0</v>
      </c>
      <c r="K285" s="155">
        <f t="shared" si="54"/>
        <v>0</v>
      </c>
      <c r="L285" s="155">
        <f>IF(F285="Current ASP",IF(ISERROR(VLOOKUP(A285,#REF!,3,FALSE)),1,1-VLOOKUP(A285,#REF!,3,FALSE)),0)</f>
        <v>0</v>
      </c>
      <c r="M285" s="137">
        <v>2123.8945000899998</v>
      </c>
      <c r="N285" s="154">
        <f t="shared" si="55"/>
        <v>2123.8945000899998</v>
      </c>
      <c r="O285" s="154">
        <f t="shared" si="56"/>
        <v>0</v>
      </c>
      <c r="P285" s="154">
        <f t="shared" si="57"/>
        <v>0</v>
      </c>
      <c r="Q285" s="154">
        <v>1789.3909433238612</v>
      </c>
      <c r="R285" s="154">
        <f t="shared" si="58"/>
        <v>1789.3909433238612</v>
      </c>
      <c r="S285" s="154">
        <f t="shared" si="59"/>
        <v>0</v>
      </c>
      <c r="T285" s="154">
        <f t="shared" si="60"/>
        <v>0</v>
      </c>
      <c r="U285" s="154">
        <f t="shared" si="61"/>
        <v>3913.2854434138608</v>
      </c>
      <c r="V285" s="154">
        <f t="shared" si="62"/>
        <v>0</v>
      </c>
      <c r="W285" s="154">
        <f t="shared" si="63"/>
        <v>0</v>
      </c>
      <c r="X285" s="137">
        <f t="shared" si="64"/>
        <v>0</v>
      </c>
      <c r="Y285" s="137">
        <f t="shared" si="65"/>
        <v>0</v>
      </c>
    </row>
    <row r="286" spans="1:25">
      <c r="A286" s="153">
        <v>720</v>
      </c>
      <c r="B286" s="153" t="s">
        <v>164</v>
      </c>
      <c r="C286" s="153" t="s">
        <v>165</v>
      </c>
      <c r="D286" s="153" t="s">
        <v>245</v>
      </c>
      <c r="E286" s="153" t="s">
        <v>167</v>
      </c>
      <c r="F286" s="136" t="s">
        <v>168</v>
      </c>
      <c r="G286" s="154">
        <v>7.90405326553</v>
      </c>
      <c r="H286" s="154">
        <v>0</v>
      </c>
      <c r="I286" s="154">
        <v>0</v>
      </c>
      <c r="J286" s="155">
        <f t="shared" si="53"/>
        <v>0</v>
      </c>
      <c r="K286" s="155">
        <f t="shared" si="54"/>
        <v>0</v>
      </c>
      <c r="L286" s="155">
        <f>IF(F286="Current ASP",IF(ISERROR(VLOOKUP(A286,#REF!,3,FALSE)),1,1-VLOOKUP(A286,#REF!,3,FALSE)),0)</f>
        <v>0</v>
      </c>
      <c r="M286" s="137">
        <v>0</v>
      </c>
      <c r="N286" s="154">
        <f t="shared" si="55"/>
        <v>0</v>
      </c>
      <c r="O286" s="154">
        <f t="shared" si="56"/>
        <v>0</v>
      </c>
      <c r="P286" s="154">
        <f t="shared" si="57"/>
        <v>0</v>
      </c>
      <c r="Q286" s="154">
        <v>3206.0220971204972</v>
      </c>
      <c r="R286" s="154">
        <f t="shared" si="58"/>
        <v>3206.0220971204972</v>
      </c>
      <c r="S286" s="154">
        <f t="shared" si="59"/>
        <v>0</v>
      </c>
      <c r="T286" s="154">
        <f t="shared" si="60"/>
        <v>0</v>
      </c>
      <c r="U286" s="154">
        <f t="shared" si="61"/>
        <v>3206.0220971204972</v>
      </c>
      <c r="V286" s="154">
        <f t="shared" si="62"/>
        <v>0</v>
      </c>
      <c r="W286" s="154">
        <f t="shared" si="63"/>
        <v>0</v>
      </c>
      <c r="X286" s="137">
        <f t="shared" si="64"/>
        <v>0</v>
      </c>
      <c r="Y286" s="137">
        <f t="shared" si="65"/>
        <v>0</v>
      </c>
    </row>
    <row r="287" spans="1:25">
      <c r="A287" s="153">
        <v>721</v>
      </c>
      <c r="B287" s="153" t="s">
        <v>164</v>
      </c>
      <c r="C287" s="153" t="s">
        <v>165</v>
      </c>
      <c r="D287" s="153" t="s">
        <v>245</v>
      </c>
      <c r="E287" s="153" t="s">
        <v>167</v>
      </c>
      <c r="F287" s="136" t="s">
        <v>168</v>
      </c>
      <c r="G287" s="154">
        <v>9.4301114970699995</v>
      </c>
      <c r="H287" s="154">
        <v>0</v>
      </c>
      <c r="I287" s="154">
        <v>0</v>
      </c>
      <c r="J287" s="155">
        <f t="shared" si="53"/>
        <v>0</v>
      </c>
      <c r="K287" s="155">
        <f t="shared" si="54"/>
        <v>0</v>
      </c>
      <c r="L287" s="155">
        <f>IF(F287="Current ASP",IF(ISERROR(VLOOKUP(A287,#REF!,3,FALSE)),1,1-VLOOKUP(A287,#REF!,3,FALSE)),0)</f>
        <v>0</v>
      </c>
      <c r="M287" s="137">
        <v>0</v>
      </c>
      <c r="N287" s="154">
        <f t="shared" si="55"/>
        <v>0</v>
      </c>
      <c r="O287" s="154">
        <f t="shared" si="56"/>
        <v>0</v>
      </c>
      <c r="P287" s="154">
        <f t="shared" si="57"/>
        <v>0</v>
      </c>
      <c r="Q287" s="154">
        <v>1178.169950409125</v>
      </c>
      <c r="R287" s="154">
        <f t="shared" si="58"/>
        <v>1178.169950409125</v>
      </c>
      <c r="S287" s="154">
        <f t="shared" si="59"/>
        <v>0</v>
      </c>
      <c r="T287" s="154">
        <f t="shared" si="60"/>
        <v>0</v>
      </c>
      <c r="U287" s="154">
        <f t="shared" si="61"/>
        <v>1178.169950409125</v>
      </c>
      <c r="V287" s="154">
        <f t="shared" si="62"/>
        <v>0</v>
      </c>
      <c r="W287" s="154">
        <f t="shared" si="63"/>
        <v>0</v>
      </c>
      <c r="X287" s="137">
        <f t="shared" si="64"/>
        <v>0</v>
      </c>
      <c r="Y287" s="137">
        <f t="shared" si="65"/>
        <v>0</v>
      </c>
    </row>
    <row r="288" spans="1:25">
      <c r="A288" s="153">
        <v>722</v>
      </c>
      <c r="B288" s="153" t="s">
        <v>164</v>
      </c>
      <c r="C288" s="153" t="s">
        <v>165</v>
      </c>
      <c r="D288" s="153" t="s">
        <v>246</v>
      </c>
      <c r="E288" s="153" t="s">
        <v>167</v>
      </c>
      <c r="F288" s="136" t="s">
        <v>168</v>
      </c>
      <c r="G288" s="154">
        <v>9.8726902995499994</v>
      </c>
      <c r="H288" s="154">
        <v>0</v>
      </c>
      <c r="I288" s="154">
        <v>0</v>
      </c>
      <c r="J288" s="155">
        <f t="shared" si="53"/>
        <v>0</v>
      </c>
      <c r="K288" s="155">
        <f t="shared" si="54"/>
        <v>0</v>
      </c>
      <c r="L288" s="155">
        <f>IF(F288="Current ASP",IF(ISERROR(VLOOKUP(A288,#REF!,3,FALSE)),1,1-VLOOKUP(A288,#REF!,3,FALSE)),0)</f>
        <v>0</v>
      </c>
      <c r="M288" s="137">
        <v>0</v>
      </c>
      <c r="N288" s="154">
        <f t="shared" si="55"/>
        <v>0</v>
      </c>
      <c r="O288" s="154">
        <f t="shared" si="56"/>
        <v>0</v>
      </c>
      <c r="P288" s="154">
        <f t="shared" si="57"/>
        <v>0</v>
      </c>
      <c r="Q288" s="154">
        <v>2594.3463930853559</v>
      </c>
      <c r="R288" s="154">
        <f t="shared" si="58"/>
        <v>2594.3463930853559</v>
      </c>
      <c r="S288" s="154">
        <f t="shared" si="59"/>
        <v>0</v>
      </c>
      <c r="T288" s="154">
        <f t="shared" si="60"/>
        <v>0</v>
      </c>
      <c r="U288" s="154">
        <f t="shared" si="61"/>
        <v>2594.3463930853559</v>
      </c>
      <c r="V288" s="154">
        <f t="shared" si="62"/>
        <v>0</v>
      </c>
      <c r="W288" s="154">
        <f t="shared" si="63"/>
        <v>0</v>
      </c>
      <c r="X288" s="137">
        <f t="shared" si="64"/>
        <v>0</v>
      </c>
      <c r="Y288" s="137">
        <f t="shared" si="65"/>
        <v>0</v>
      </c>
    </row>
    <row r="289" spans="1:25">
      <c r="A289" s="153">
        <v>723</v>
      </c>
      <c r="B289" s="153" t="s">
        <v>164</v>
      </c>
      <c r="C289" s="153" t="s">
        <v>165</v>
      </c>
      <c r="D289" s="153" t="s">
        <v>241</v>
      </c>
      <c r="E289" s="153" t="s">
        <v>167</v>
      </c>
      <c r="F289" s="136" t="s">
        <v>168</v>
      </c>
      <c r="G289" s="154">
        <v>9.7694422578399998</v>
      </c>
      <c r="H289" s="154">
        <v>0</v>
      </c>
      <c r="I289" s="154">
        <v>0</v>
      </c>
      <c r="J289" s="155">
        <f t="shared" si="53"/>
        <v>0</v>
      </c>
      <c r="K289" s="155">
        <f t="shared" si="54"/>
        <v>0</v>
      </c>
      <c r="L289" s="155">
        <f>IF(F289="Current ASP",IF(ISERROR(VLOOKUP(A289,#REF!,3,FALSE)),1,1-VLOOKUP(A289,#REF!,3,FALSE)),0)</f>
        <v>0</v>
      </c>
      <c r="M289" s="137">
        <v>0</v>
      </c>
      <c r="N289" s="154">
        <f t="shared" si="55"/>
        <v>0</v>
      </c>
      <c r="O289" s="154">
        <f t="shared" si="56"/>
        <v>0</v>
      </c>
      <c r="P289" s="154">
        <f t="shared" si="57"/>
        <v>0</v>
      </c>
      <c r="Q289" s="154">
        <v>1954.2728962254359</v>
      </c>
      <c r="R289" s="154">
        <f t="shared" si="58"/>
        <v>1954.2728962254359</v>
      </c>
      <c r="S289" s="154">
        <f t="shared" si="59"/>
        <v>0</v>
      </c>
      <c r="T289" s="154">
        <f t="shared" si="60"/>
        <v>0</v>
      </c>
      <c r="U289" s="154">
        <f t="shared" si="61"/>
        <v>1954.2728962254359</v>
      </c>
      <c r="V289" s="154">
        <f t="shared" si="62"/>
        <v>0</v>
      </c>
      <c r="W289" s="154">
        <f t="shared" si="63"/>
        <v>0</v>
      </c>
      <c r="X289" s="137">
        <f t="shared" si="64"/>
        <v>0</v>
      </c>
      <c r="Y289" s="137">
        <f t="shared" si="65"/>
        <v>0</v>
      </c>
    </row>
    <row r="290" spans="1:25">
      <c r="A290" s="153">
        <v>724</v>
      </c>
      <c r="B290" s="153" t="s">
        <v>164</v>
      </c>
      <c r="C290" s="153" t="s">
        <v>165</v>
      </c>
      <c r="D290" s="153" t="s">
        <v>246</v>
      </c>
      <c r="E290" s="153" t="s">
        <v>167</v>
      </c>
      <c r="F290" s="136" t="s">
        <v>168</v>
      </c>
      <c r="G290" s="154">
        <v>8.6857333406600006</v>
      </c>
      <c r="H290" s="154">
        <v>0</v>
      </c>
      <c r="I290" s="154">
        <v>0</v>
      </c>
      <c r="J290" s="155">
        <f t="shared" si="53"/>
        <v>0</v>
      </c>
      <c r="K290" s="155">
        <f t="shared" si="54"/>
        <v>0</v>
      </c>
      <c r="L290" s="155">
        <f>IF(F290="Current ASP",IF(ISERROR(VLOOKUP(A290,#REF!,3,FALSE)),1,1-VLOOKUP(A290,#REF!,3,FALSE)),0)</f>
        <v>0</v>
      </c>
      <c r="M290" s="137">
        <v>6.9516720872199996E-7</v>
      </c>
      <c r="N290" s="154">
        <f t="shared" si="55"/>
        <v>6.9516720872199996E-7</v>
      </c>
      <c r="O290" s="154">
        <f t="shared" si="56"/>
        <v>0</v>
      </c>
      <c r="P290" s="154">
        <f t="shared" si="57"/>
        <v>0</v>
      </c>
      <c r="Q290" s="154">
        <v>4009.5744288199044</v>
      </c>
      <c r="R290" s="154">
        <f t="shared" si="58"/>
        <v>4009.5744288199044</v>
      </c>
      <c r="S290" s="154">
        <f t="shared" si="59"/>
        <v>0</v>
      </c>
      <c r="T290" s="154">
        <f t="shared" si="60"/>
        <v>0</v>
      </c>
      <c r="U290" s="154">
        <f t="shared" si="61"/>
        <v>4009.5744295150716</v>
      </c>
      <c r="V290" s="154">
        <f t="shared" si="62"/>
        <v>0</v>
      </c>
      <c r="W290" s="154">
        <f t="shared" si="63"/>
        <v>0</v>
      </c>
      <c r="X290" s="137">
        <f t="shared" si="64"/>
        <v>0</v>
      </c>
      <c r="Y290" s="137">
        <f t="shared" si="65"/>
        <v>0</v>
      </c>
    </row>
    <row r="291" spans="1:25">
      <c r="A291" s="153">
        <v>725</v>
      </c>
      <c r="B291" s="153" t="s">
        <v>164</v>
      </c>
      <c r="C291" s="153" t="s">
        <v>165</v>
      </c>
      <c r="D291" s="153" t="s">
        <v>246</v>
      </c>
      <c r="E291" s="153" t="s">
        <v>167</v>
      </c>
      <c r="F291" s="136" t="s">
        <v>168</v>
      </c>
      <c r="G291" s="154">
        <v>26.790809885800002</v>
      </c>
      <c r="H291" s="154">
        <v>0</v>
      </c>
      <c r="I291" s="154">
        <v>0</v>
      </c>
      <c r="J291" s="155">
        <f t="shared" si="53"/>
        <v>0</v>
      </c>
      <c r="K291" s="155">
        <f t="shared" si="54"/>
        <v>0</v>
      </c>
      <c r="L291" s="155">
        <f>IF(F291="Current ASP",IF(ISERROR(VLOOKUP(A291,#REF!,3,FALSE)),1,1-VLOOKUP(A291,#REF!,3,FALSE)),0)</f>
        <v>0</v>
      </c>
      <c r="M291" s="137">
        <v>0</v>
      </c>
      <c r="N291" s="154">
        <f t="shared" si="55"/>
        <v>0</v>
      </c>
      <c r="O291" s="154">
        <f t="shared" si="56"/>
        <v>0</v>
      </c>
      <c r="P291" s="154">
        <f t="shared" si="57"/>
        <v>0</v>
      </c>
      <c r="Q291" s="154">
        <v>4922.8321025264904</v>
      </c>
      <c r="R291" s="154">
        <f t="shared" si="58"/>
        <v>4922.8321025264904</v>
      </c>
      <c r="S291" s="154">
        <f t="shared" si="59"/>
        <v>0</v>
      </c>
      <c r="T291" s="154">
        <f t="shared" si="60"/>
        <v>0</v>
      </c>
      <c r="U291" s="154">
        <f t="shared" si="61"/>
        <v>4922.8321025264904</v>
      </c>
      <c r="V291" s="154">
        <f t="shared" si="62"/>
        <v>0</v>
      </c>
      <c r="W291" s="154">
        <f t="shared" si="63"/>
        <v>0</v>
      </c>
      <c r="X291" s="137">
        <f t="shared" si="64"/>
        <v>0</v>
      </c>
      <c r="Y291" s="137">
        <f t="shared" si="65"/>
        <v>0</v>
      </c>
    </row>
    <row r="292" spans="1:25">
      <c r="A292" s="153">
        <v>726</v>
      </c>
      <c r="B292" s="153" t="s">
        <v>164</v>
      </c>
      <c r="C292" s="153" t="s">
        <v>165</v>
      </c>
      <c r="D292" s="153" t="s">
        <v>246</v>
      </c>
      <c r="E292" s="153" t="s">
        <v>167</v>
      </c>
      <c r="F292" s="136" t="s">
        <v>168</v>
      </c>
      <c r="G292" s="154">
        <v>62.2178836187</v>
      </c>
      <c r="H292" s="154">
        <v>0</v>
      </c>
      <c r="I292" s="154">
        <v>0</v>
      </c>
      <c r="J292" s="155">
        <f t="shared" si="53"/>
        <v>0</v>
      </c>
      <c r="K292" s="155">
        <f t="shared" si="54"/>
        <v>0</v>
      </c>
      <c r="L292" s="155">
        <f>IF(F292="Current ASP",IF(ISERROR(VLOOKUP(A292,#REF!,3,FALSE)),1,1-VLOOKUP(A292,#REF!,3,FALSE)),0)</f>
        <v>0</v>
      </c>
      <c r="M292" s="137">
        <v>1477.45743937</v>
      </c>
      <c r="N292" s="154">
        <f t="shared" si="55"/>
        <v>1477.45743937</v>
      </c>
      <c r="O292" s="154">
        <f t="shared" si="56"/>
        <v>0</v>
      </c>
      <c r="P292" s="154">
        <f t="shared" si="57"/>
        <v>0</v>
      </c>
      <c r="Q292" s="154">
        <v>491.21897372375003</v>
      </c>
      <c r="R292" s="154">
        <f t="shared" si="58"/>
        <v>491.21897372375003</v>
      </c>
      <c r="S292" s="154">
        <f t="shared" si="59"/>
        <v>0</v>
      </c>
      <c r="T292" s="154">
        <f t="shared" si="60"/>
        <v>0</v>
      </c>
      <c r="U292" s="154">
        <f t="shared" si="61"/>
        <v>1968.6764130937499</v>
      </c>
      <c r="V292" s="154">
        <f t="shared" si="62"/>
        <v>0</v>
      </c>
      <c r="W292" s="154">
        <f t="shared" si="63"/>
        <v>0</v>
      </c>
      <c r="X292" s="137">
        <f t="shared" si="64"/>
        <v>0</v>
      </c>
      <c r="Y292" s="137">
        <f t="shared" si="65"/>
        <v>0</v>
      </c>
    </row>
    <row r="293" spans="1:25">
      <c r="A293" s="153">
        <v>727</v>
      </c>
      <c r="B293" s="153" t="s">
        <v>164</v>
      </c>
      <c r="C293" s="153" t="s">
        <v>165</v>
      </c>
      <c r="D293" s="153" t="s">
        <v>245</v>
      </c>
      <c r="E293" s="153" t="s">
        <v>167</v>
      </c>
      <c r="F293" s="136" t="s">
        <v>168</v>
      </c>
      <c r="G293" s="154">
        <v>56.450873696099997</v>
      </c>
      <c r="H293" s="154">
        <v>0</v>
      </c>
      <c r="I293" s="154">
        <v>0</v>
      </c>
      <c r="J293" s="155">
        <f t="shared" si="53"/>
        <v>0</v>
      </c>
      <c r="K293" s="155">
        <f t="shared" si="54"/>
        <v>0</v>
      </c>
      <c r="L293" s="155">
        <f>IF(F293="Current ASP",IF(ISERROR(VLOOKUP(A293,#REF!,3,FALSE)),1,1-VLOOKUP(A293,#REF!,3,FALSE)),0)</f>
        <v>0</v>
      </c>
      <c r="M293" s="137">
        <v>2350.5367112899999</v>
      </c>
      <c r="N293" s="154">
        <f t="shared" si="55"/>
        <v>2350.5367112899999</v>
      </c>
      <c r="O293" s="154">
        <f t="shared" si="56"/>
        <v>0</v>
      </c>
      <c r="P293" s="154">
        <f t="shared" si="57"/>
        <v>0</v>
      </c>
      <c r="Q293" s="154">
        <v>356.63432962559534</v>
      </c>
      <c r="R293" s="154">
        <f t="shared" si="58"/>
        <v>356.63432962559534</v>
      </c>
      <c r="S293" s="154">
        <f t="shared" si="59"/>
        <v>0</v>
      </c>
      <c r="T293" s="154">
        <f t="shared" si="60"/>
        <v>0</v>
      </c>
      <c r="U293" s="154">
        <f t="shared" si="61"/>
        <v>2707.1710409155953</v>
      </c>
      <c r="V293" s="154">
        <f t="shared" si="62"/>
        <v>0</v>
      </c>
      <c r="W293" s="154">
        <f t="shared" si="63"/>
        <v>0</v>
      </c>
      <c r="X293" s="137">
        <f t="shared" si="64"/>
        <v>0</v>
      </c>
      <c r="Y293" s="137">
        <f t="shared" si="65"/>
        <v>0</v>
      </c>
    </row>
    <row r="294" spans="1:25">
      <c r="A294" s="153">
        <v>728</v>
      </c>
      <c r="B294" s="153" t="s">
        <v>164</v>
      </c>
      <c r="C294" s="153" t="s">
        <v>165</v>
      </c>
      <c r="D294" s="153" t="s">
        <v>245</v>
      </c>
      <c r="E294" s="153" t="s">
        <v>167</v>
      </c>
      <c r="F294" s="136" t="s">
        <v>168</v>
      </c>
      <c r="G294" s="154">
        <v>24.210412118899999</v>
      </c>
      <c r="H294" s="154">
        <v>0</v>
      </c>
      <c r="I294" s="154">
        <v>0</v>
      </c>
      <c r="J294" s="155">
        <f t="shared" si="53"/>
        <v>0</v>
      </c>
      <c r="K294" s="155">
        <f t="shared" si="54"/>
        <v>0</v>
      </c>
      <c r="L294" s="155">
        <f>IF(F294="Current ASP",IF(ISERROR(VLOOKUP(A294,#REF!,3,FALSE)),1,1-VLOOKUP(A294,#REF!,3,FALSE)),0)</f>
        <v>0</v>
      </c>
      <c r="M294" s="137">
        <v>1381.7775192199999</v>
      </c>
      <c r="N294" s="154">
        <f t="shared" si="55"/>
        <v>1381.7775192199999</v>
      </c>
      <c r="O294" s="154">
        <f t="shared" si="56"/>
        <v>0</v>
      </c>
      <c r="P294" s="154">
        <f t="shared" si="57"/>
        <v>0</v>
      </c>
      <c r="Q294" s="154">
        <v>536.01871027123889</v>
      </c>
      <c r="R294" s="154">
        <f t="shared" si="58"/>
        <v>536.01871027123889</v>
      </c>
      <c r="S294" s="154">
        <f t="shared" si="59"/>
        <v>0</v>
      </c>
      <c r="T294" s="154">
        <f t="shared" si="60"/>
        <v>0</v>
      </c>
      <c r="U294" s="154">
        <f t="shared" si="61"/>
        <v>1917.7962294912388</v>
      </c>
      <c r="V294" s="154">
        <f t="shared" si="62"/>
        <v>0</v>
      </c>
      <c r="W294" s="154">
        <f t="shared" si="63"/>
        <v>0</v>
      </c>
      <c r="X294" s="137">
        <f t="shared" si="64"/>
        <v>0</v>
      </c>
      <c r="Y294" s="137">
        <f t="shared" si="65"/>
        <v>0</v>
      </c>
    </row>
    <row r="295" spans="1:25">
      <c r="A295" s="153">
        <v>729</v>
      </c>
      <c r="B295" s="153" t="s">
        <v>164</v>
      </c>
      <c r="C295" s="153" t="s">
        <v>165</v>
      </c>
      <c r="D295" s="153" t="s">
        <v>247</v>
      </c>
      <c r="E295" s="153" t="s">
        <v>167</v>
      </c>
      <c r="F295" s="136" t="s">
        <v>168</v>
      </c>
      <c r="G295" s="154">
        <v>47.770906257900002</v>
      </c>
      <c r="H295" s="154">
        <v>0</v>
      </c>
      <c r="I295" s="154">
        <v>0</v>
      </c>
      <c r="J295" s="155">
        <f t="shared" si="53"/>
        <v>0</v>
      </c>
      <c r="K295" s="155">
        <f t="shared" si="54"/>
        <v>0</v>
      </c>
      <c r="L295" s="155">
        <f>IF(F295="Current ASP",IF(ISERROR(VLOOKUP(A295,#REF!,3,FALSE)),1,1-VLOOKUP(A295,#REF!,3,FALSE)),0)</f>
        <v>0</v>
      </c>
      <c r="M295" s="137">
        <v>1463.10545247</v>
      </c>
      <c r="N295" s="154">
        <f t="shared" si="55"/>
        <v>1463.10545247</v>
      </c>
      <c r="O295" s="154">
        <f t="shared" si="56"/>
        <v>0</v>
      </c>
      <c r="P295" s="154">
        <f t="shared" si="57"/>
        <v>0</v>
      </c>
      <c r="Q295" s="154">
        <v>142.60764689374653</v>
      </c>
      <c r="R295" s="154">
        <f t="shared" si="58"/>
        <v>142.60764689374653</v>
      </c>
      <c r="S295" s="154">
        <f t="shared" si="59"/>
        <v>0</v>
      </c>
      <c r="T295" s="154">
        <f t="shared" si="60"/>
        <v>0</v>
      </c>
      <c r="U295" s="154">
        <f t="shared" si="61"/>
        <v>1605.7130993637466</v>
      </c>
      <c r="V295" s="154">
        <f t="shared" si="62"/>
        <v>0</v>
      </c>
      <c r="W295" s="154">
        <f t="shared" si="63"/>
        <v>0</v>
      </c>
      <c r="X295" s="137">
        <f t="shared" si="64"/>
        <v>0</v>
      </c>
      <c r="Y295" s="137">
        <f t="shared" si="65"/>
        <v>0</v>
      </c>
    </row>
    <row r="296" spans="1:25">
      <c r="A296" s="153">
        <v>730</v>
      </c>
      <c r="B296" s="153" t="s">
        <v>164</v>
      </c>
      <c r="C296" s="153" t="s">
        <v>165</v>
      </c>
      <c r="D296" s="153" t="s">
        <v>244</v>
      </c>
      <c r="E296" s="153" t="s">
        <v>167</v>
      </c>
      <c r="F296" s="136" t="s">
        <v>168</v>
      </c>
      <c r="G296" s="154">
        <v>19.860927651099999</v>
      </c>
      <c r="H296" s="154">
        <v>0</v>
      </c>
      <c r="I296" s="154">
        <v>0</v>
      </c>
      <c r="J296" s="155">
        <f t="shared" si="53"/>
        <v>0</v>
      </c>
      <c r="K296" s="155">
        <f t="shared" si="54"/>
        <v>0</v>
      </c>
      <c r="L296" s="155">
        <f>IF(F296="Current ASP",IF(ISERROR(VLOOKUP(A296,#REF!,3,FALSE)),1,1-VLOOKUP(A296,#REF!,3,FALSE)),0)</f>
        <v>0</v>
      </c>
      <c r="M296" s="137">
        <v>0</v>
      </c>
      <c r="N296" s="154">
        <f t="shared" si="55"/>
        <v>0</v>
      </c>
      <c r="O296" s="154">
        <f t="shared" si="56"/>
        <v>0</v>
      </c>
      <c r="P296" s="154">
        <f t="shared" si="57"/>
        <v>0</v>
      </c>
      <c r="Q296" s="154">
        <v>2089.1700169210326</v>
      </c>
      <c r="R296" s="154">
        <f t="shared" si="58"/>
        <v>2089.1700169210326</v>
      </c>
      <c r="S296" s="154">
        <f t="shared" si="59"/>
        <v>0</v>
      </c>
      <c r="T296" s="154">
        <f t="shared" si="60"/>
        <v>0</v>
      </c>
      <c r="U296" s="154">
        <f t="shared" si="61"/>
        <v>2089.1700169210326</v>
      </c>
      <c r="V296" s="154">
        <f t="shared" si="62"/>
        <v>0</v>
      </c>
      <c r="W296" s="154">
        <f t="shared" si="63"/>
        <v>0</v>
      </c>
      <c r="X296" s="137">
        <f t="shared" si="64"/>
        <v>0</v>
      </c>
      <c r="Y296" s="137">
        <f t="shared" si="65"/>
        <v>0</v>
      </c>
    </row>
    <row r="297" spans="1:25">
      <c r="A297" s="153">
        <v>731</v>
      </c>
      <c r="B297" s="153" t="s">
        <v>164</v>
      </c>
      <c r="C297" s="153" t="s">
        <v>165</v>
      </c>
      <c r="D297" s="153" t="s">
        <v>247</v>
      </c>
      <c r="E297" s="153" t="s">
        <v>167</v>
      </c>
      <c r="F297" s="136" t="s">
        <v>168</v>
      </c>
      <c r="G297" s="154">
        <v>75.959928551000004</v>
      </c>
      <c r="H297" s="154">
        <v>0</v>
      </c>
      <c r="I297" s="154">
        <v>0</v>
      </c>
      <c r="J297" s="155">
        <f t="shared" si="53"/>
        <v>0</v>
      </c>
      <c r="K297" s="155">
        <f t="shared" si="54"/>
        <v>0</v>
      </c>
      <c r="L297" s="155">
        <f>IF(F297="Current ASP",IF(ISERROR(VLOOKUP(A297,#REF!,3,FALSE)),1,1-VLOOKUP(A297,#REF!,3,FALSE)),0)</f>
        <v>0</v>
      </c>
      <c r="M297" s="137">
        <v>1443.96946628</v>
      </c>
      <c r="N297" s="154">
        <f t="shared" si="55"/>
        <v>1443.96946628</v>
      </c>
      <c r="O297" s="154">
        <f t="shared" si="56"/>
        <v>0</v>
      </c>
      <c r="P297" s="154">
        <f t="shared" si="57"/>
        <v>0</v>
      </c>
      <c r="Q297" s="154">
        <v>647.10876724224158</v>
      </c>
      <c r="R297" s="154">
        <f t="shared" si="58"/>
        <v>647.10876724224158</v>
      </c>
      <c r="S297" s="154">
        <f t="shared" si="59"/>
        <v>0</v>
      </c>
      <c r="T297" s="154">
        <f t="shared" si="60"/>
        <v>0</v>
      </c>
      <c r="U297" s="154">
        <f t="shared" si="61"/>
        <v>2091.0782335222416</v>
      </c>
      <c r="V297" s="154">
        <f t="shared" si="62"/>
        <v>0</v>
      </c>
      <c r="W297" s="154">
        <f t="shared" si="63"/>
        <v>0</v>
      </c>
      <c r="X297" s="137">
        <f t="shared" si="64"/>
        <v>0</v>
      </c>
      <c r="Y297" s="137">
        <f t="shared" si="65"/>
        <v>0</v>
      </c>
    </row>
    <row r="298" spans="1:25">
      <c r="A298" s="153">
        <v>732</v>
      </c>
      <c r="B298" s="153" t="s">
        <v>164</v>
      </c>
      <c r="C298" s="153" t="s">
        <v>165</v>
      </c>
      <c r="D298" s="153" t="s">
        <v>245</v>
      </c>
      <c r="E298" s="153" t="s">
        <v>167</v>
      </c>
      <c r="F298" s="136" t="s">
        <v>168</v>
      </c>
      <c r="G298" s="154">
        <v>77.618572821300006</v>
      </c>
      <c r="H298" s="154">
        <v>0</v>
      </c>
      <c r="I298" s="154">
        <v>0</v>
      </c>
      <c r="J298" s="155">
        <f t="shared" si="53"/>
        <v>0</v>
      </c>
      <c r="K298" s="155">
        <f t="shared" si="54"/>
        <v>0</v>
      </c>
      <c r="L298" s="155">
        <f>IF(F298="Current ASP",IF(ISERROR(VLOOKUP(A298,#REF!,3,FALSE)),1,1-VLOOKUP(A298,#REF!,3,FALSE)),0)</f>
        <v>0</v>
      </c>
      <c r="M298" s="137">
        <v>1427.2254799299999</v>
      </c>
      <c r="N298" s="154">
        <f t="shared" si="55"/>
        <v>1427.2254799299999</v>
      </c>
      <c r="O298" s="154">
        <f t="shared" si="56"/>
        <v>0</v>
      </c>
      <c r="P298" s="154">
        <f t="shared" si="57"/>
        <v>0</v>
      </c>
      <c r="Q298" s="154">
        <v>275.94470266276306</v>
      </c>
      <c r="R298" s="154">
        <f t="shared" si="58"/>
        <v>275.94470266276306</v>
      </c>
      <c r="S298" s="154">
        <f t="shared" si="59"/>
        <v>0</v>
      </c>
      <c r="T298" s="154">
        <f t="shared" si="60"/>
        <v>0</v>
      </c>
      <c r="U298" s="154">
        <f t="shared" si="61"/>
        <v>1703.170182592763</v>
      </c>
      <c r="V298" s="154">
        <f t="shared" si="62"/>
        <v>0</v>
      </c>
      <c r="W298" s="154">
        <f t="shared" si="63"/>
        <v>0</v>
      </c>
      <c r="X298" s="137">
        <f t="shared" si="64"/>
        <v>0</v>
      </c>
      <c r="Y298" s="137">
        <f t="shared" si="65"/>
        <v>0</v>
      </c>
    </row>
    <row r="299" spans="1:25">
      <c r="A299" s="153">
        <v>733</v>
      </c>
      <c r="B299" s="153" t="s">
        <v>164</v>
      </c>
      <c r="C299" s="153" t="s">
        <v>165</v>
      </c>
      <c r="D299" s="153" t="s">
        <v>245</v>
      </c>
      <c r="E299" s="153" t="s">
        <v>167</v>
      </c>
      <c r="F299" s="136" t="s">
        <v>168</v>
      </c>
      <c r="G299" s="154">
        <v>62.403283117599997</v>
      </c>
      <c r="H299" s="154">
        <v>0</v>
      </c>
      <c r="I299" s="154">
        <v>0</v>
      </c>
      <c r="J299" s="155">
        <f t="shared" si="53"/>
        <v>0</v>
      </c>
      <c r="K299" s="155">
        <f t="shared" si="54"/>
        <v>0</v>
      </c>
      <c r="L299" s="155">
        <f>IF(F299="Current ASP",IF(ISERROR(VLOOKUP(A299,#REF!,3,FALSE)),1,1-VLOOKUP(A299,#REF!,3,FALSE)),0)</f>
        <v>0</v>
      </c>
      <c r="M299" s="137">
        <v>1264.5696163499999</v>
      </c>
      <c r="N299" s="154">
        <f t="shared" si="55"/>
        <v>1264.5696163499999</v>
      </c>
      <c r="O299" s="154">
        <f t="shared" si="56"/>
        <v>0</v>
      </c>
      <c r="P299" s="154">
        <f t="shared" si="57"/>
        <v>0</v>
      </c>
      <c r="Q299" s="154">
        <v>374.84856578387416</v>
      </c>
      <c r="R299" s="154">
        <f t="shared" si="58"/>
        <v>374.84856578387416</v>
      </c>
      <c r="S299" s="154">
        <f t="shared" si="59"/>
        <v>0</v>
      </c>
      <c r="T299" s="154">
        <f t="shared" si="60"/>
        <v>0</v>
      </c>
      <c r="U299" s="154">
        <f t="shared" si="61"/>
        <v>1639.4181821338741</v>
      </c>
      <c r="V299" s="154">
        <f t="shared" si="62"/>
        <v>0</v>
      </c>
      <c r="W299" s="154">
        <f t="shared" si="63"/>
        <v>0</v>
      </c>
      <c r="X299" s="137">
        <f t="shared" si="64"/>
        <v>0</v>
      </c>
      <c r="Y299" s="137">
        <f t="shared" si="65"/>
        <v>0</v>
      </c>
    </row>
    <row r="300" spans="1:25">
      <c r="A300" s="153">
        <v>734</v>
      </c>
      <c r="B300" s="153" t="s">
        <v>164</v>
      </c>
      <c r="C300" s="153" t="s">
        <v>165</v>
      </c>
      <c r="D300" s="153" t="s">
        <v>245</v>
      </c>
      <c r="E300" s="153" t="s">
        <v>167</v>
      </c>
      <c r="F300" s="136" t="s">
        <v>168</v>
      </c>
      <c r="G300" s="154">
        <v>55.3154523328</v>
      </c>
      <c r="H300" s="154">
        <v>0</v>
      </c>
      <c r="I300" s="154">
        <v>0</v>
      </c>
      <c r="J300" s="155">
        <f t="shared" si="53"/>
        <v>0</v>
      </c>
      <c r="K300" s="155">
        <f t="shared" si="54"/>
        <v>0</v>
      </c>
      <c r="L300" s="155">
        <f>IF(F300="Current ASP",IF(ISERROR(VLOOKUP(A300,#REF!,3,FALSE)),1,1-VLOOKUP(A300,#REF!,3,FALSE)),0)</f>
        <v>0</v>
      </c>
      <c r="M300" s="137">
        <v>980.71918538800003</v>
      </c>
      <c r="N300" s="154">
        <f t="shared" si="55"/>
        <v>980.71918538800003</v>
      </c>
      <c r="O300" s="154">
        <f t="shared" si="56"/>
        <v>0</v>
      </c>
      <c r="P300" s="154">
        <f t="shared" si="57"/>
        <v>0</v>
      </c>
      <c r="Q300" s="154">
        <v>140.09068737727085</v>
      </c>
      <c r="R300" s="154">
        <f t="shared" si="58"/>
        <v>140.09068737727085</v>
      </c>
      <c r="S300" s="154">
        <f t="shared" si="59"/>
        <v>0</v>
      </c>
      <c r="T300" s="154">
        <f t="shared" si="60"/>
        <v>0</v>
      </c>
      <c r="U300" s="154">
        <f t="shared" si="61"/>
        <v>1120.8098727652709</v>
      </c>
      <c r="V300" s="154">
        <f t="shared" si="62"/>
        <v>0</v>
      </c>
      <c r="W300" s="154">
        <f t="shared" si="63"/>
        <v>0</v>
      </c>
      <c r="X300" s="137">
        <f t="shared" si="64"/>
        <v>0</v>
      </c>
      <c r="Y300" s="137">
        <f t="shared" si="65"/>
        <v>0</v>
      </c>
    </row>
    <row r="301" spans="1:25">
      <c r="A301" s="153">
        <v>735</v>
      </c>
      <c r="B301" s="153" t="s">
        <v>164</v>
      </c>
      <c r="C301" s="153" t="s">
        <v>165</v>
      </c>
      <c r="D301" s="153" t="s">
        <v>248</v>
      </c>
      <c r="E301" s="153" t="s">
        <v>167</v>
      </c>
      <c r="F301" s="136" t="s">
        <v>168</v>
      </c>
      <c r="G301" s="154">
        <v>77.435463753700006</v>
      </c>
      <c r="H301" s="154">
        <v>0</v>
      </c>
      <c r="I301" s="154">
        <v>0</v>
      </c>
      <c r="J301" s="155">
        <f t="shared" si="53"/>
        <v>0</v>
      </c>
      <c r="K301" s="155">
        <f t="shared" si="54"/>
        <v>0</v>
      </c>
      <c r="L301" s="155">
        <f>IF(F301="Current ASP",IF(ISERROR(VLOOKUP(A301,#REF!,3,FALSE)),1,1-VLOOKUP(A301,#REF!,3,FALSE)),0)</f>
        <v>0</v>
      </c>
      <c r="M301" s="137">
        <v>1356.26287174</v>
      </c>
      <c r="N301" s="154">
        <f t="shared" si="55"/>
        <v>1356.26287174</v>
      </c>
      <c r="O301" s="154">
        <f t="shared" si="56"/>
        <v>0</v>
      </c>
      <c r="P301" s="154">
        <f t="shared" si="57"/>
        <v>0</v>
      </c>
      <c r="Q301" s="154">
        <v>415.38392791998837</v>
      </c>
      <c r="R301" s="154">
        <f t="shared" si="58"/>
        <v>415.38392791998837</v>
      </c>
      <c r="S301" s="154">
        <f t="shared" si="59"/>
        <v>0</v>
      </c>
      <c r="T301" s="154">
        <f t="shared" si="60"/>
        <v>0</v>
      </c>
      <c r="U301" s="154">
        <f t="shared" si="61"/>
        <v>1771.6467996599883</v>
      </c>
      <c r="V301" s="154">
        <f t="shared" si="62"/>
        <v>0</v>
      </c>
      <c r="W301" s="154">
        <f t="shared" si="63"/>
        <v>0</v>
      </c>
      <c r="X301" s="137">
        <f t="shared" si="64"/>
        <v>0</v>
      </c>
      <c r="Y301" s="137">
        <f t="shared" si="65"/>
        <v>0</v>
      </c>
    </row>
    <row r="302" spans="1:25">
      <c r="A302" s="153">
        <v>736</v>
      </c>
      <c r="B302" s="153" t="s">
        <v>164</v>
      </c>
      <c r="C302" s="153" t="s">
        <v>165</v>
      </c>
      <c r="D302" s="153" t="s">
        <v>246</v>
      </c>
      <c r="E302" s="153" t="s">
        <v>167</v>
      </c>
      <c r="F302" s="136" t="s">
        <v>168</v>
      </c>
      <c r="G302" s="154">
        <v>70.967472241500005</v>
      </c>
      <c r="H302" s="154">
        <v>0</v>
      </c>
      <c r="I302" s="154">
        <v>0</v>
      </c>
      <c r="J302" s="155">
        <f t="shared" si="53"/>
        <v>0</v>
      </c>
      <c r="K302" s="155">
        <f t="shared" si="54"/>
        <v>0</v>
      </c>
      <c r="L302" s="155">
        <f>IF(F302="Current ASP",IF(ISERROR(VLOOKUP(A302,#REF!,3,FALSE)),1,1-VLOOKUP(A302,#REF!,3,FALSE)),0)</f>
        <v>0</v>
      </c>
      <c r="M302" s="137">
        <v>1410.4814921899999</v>
      </c>
      <c r="N302" s="154">
        <f t="shared" si="55"/>
        <v>1410.4814921899999</v>
      </c>
      <c r="O302" s="154">
        <f t="shared" si="56"/>
        <v>0</v>
      </c>
      <c r="P302" s="154">
        <f t="shared" si="57"/>
        <v>0</v>
      </c>
      <c r="Q302" s="154">
        <v>266.66814016960882</v>
      </c>
      <c r="R302" s="154">
        <f t="shared" si="58"/>
        <v>266.66814016960882</v>
      </c>
      <c r="S302" s="154">
        <f t="shared" si="59"/>
        <v>0</v>
      </c>
      <c r="T302" s="154">
        <f t="shared" si="60"/>
        <v>0</v>
      </c>
      <c r="U302" s="154">
        <f t="shared" si="61"/>
        <v>1677.1496323596089</v>
      </c>
      <c r="V302" s="154">
        <f t="shared" si="62"/>
        <v>0</v>
      </c>
      <c r="W302" s="154">
        <f t="shared" si="63"/>
        <v>0</v>
      </c>
      <c r="X302" s="137">
        <f t="shared" si="64"/>
        <v>0</v>
      </c>
      <c r="Y302" s="137">
        <f t="shared" si="65"/>
        <v>0</v>
      </c>
    </row>
    <row r="303" spans="1:25">
      <c r="A303" s="153">
        <v>737</v>
      </c>
      <c r="B303" s="153" t="s">
        <v>164</v>
      </c>
      <c r="C303" s="153" t="s">
        <v>165</v>
      </c>
      <c r="D303" s="153" t="s">
        <v>246</v>
      </c>
      <c r="E303" s="153" t="s">
        <v>167</v>
      </c>
      <c r="F303" s="136" t="s">
        <v>168</v>
      </c>
      <c r="G303" s="154">
        <v>69.954232669700005</v>
      </c>
      <c r="H303" s="154">
        <v>0</v>
      </c>
      <c r="I303" s="154">
        <v>0</v>
      </c>
      <c r="J303" s="155">
        <f t="shared" si="53"/>
        <v>0</v>
      </c>
      <c r="K303" s="155">
        <f t="shared" si="54"/>
        <v>0</v>
      </c>
      <c r="L303" s="155">
        <f>IF(F303="Current ASP",IF(ISERROR(VLOOKUP(A303,#REF!,3,FALSE)),1,1-VLOOKUP(A303,#REF!,3,FALSE)),0)</f>
        <v>0</v>
      </c>
      <c r="M303" s="137">
        <v>923.31123254700003</v>
      </c>
      <c r="N303" s="154">
        <f t="shared" si="55"/>
        <v>923.31123254700003</v>
      </c>
      <c r="O303" s="154">
        <f t="shared" si="56"/>
        <v>0</v>
      </c>
      <c r="P303" s="154">
        <f t="shared" si="57"/>
        <v>0</v>
      </c>
      <c r="Q303" s="154">
        <v>288.80033363619515</v>
      </c>
      <c r="R303" s="154">
        <f t="shared" si="58"/>
        <v>288.80033363619515</v>
      </c>
      <c r="S303" s="154">
        <f t="shared" si="59"/>
        <v>0</v>
      </c>
      <c r="T303" s="154">
        <f t="shared" si="60"/>
        <v>0</v>
      </c>
      <c r="U303" s="154">
        <f t="shared" si="61"/>
        <v>1212.1115661831952</v>
      </c>
      <c r="V303" s="154">
        <f t="shared" si="62"/>
        <v>0</v>
      </c>
      <c r="W303" s="154">
        <f t="shared" si="63"/>
        <v>0</v>
      </c>
      <c r="X303" s="137">
        <f t="shared" si="64"/>
        <v>0</v>
      </c>
      <c r="Y303" s="137">
        <f t="shared" si="65"/>
        <v>0</v>
      </c>
    </row>
    <row r="304" spans="1:25">
      <c r="A304" s="153">
        <v>738</v>
      </c>
      <c r="B304" s="153" t="s">
        <v>164</v>
      </c>
      <c r="C304" s="153" t="s">
        <v>165</v>
      </c>
      <c r="D304" s="153" t="s">
        <v>248</v>
      </c>
      <c r="E304" s="153" t="s">
        <v>167</v>
      </c>
      <c r="F304" s="136" t="s">
        <v>168</v>
      </c>
      <c r="G304" s="154">
        <v>76.259786075700006</v>
      </c>
      <c r="H304" s="154">
        <v>0</v>
      </c>
      <c r="I304" s="154">
        <v>0</v>
      </c>
      <c r="J304" s="155">
        <f t="shared" si="53"/>
        <v>0</v>
      </c>
      <c r="K304" s="155">
        <f t="shared" si="54"/>
        <v>0</v>
      </c>
      <c r="L304" s="155">
        <f>IF(F304="Current ASP",IF(ISERROR(VLOOKUP(A304,#REF!,3,FALSE)),1,1-VLOOKUP(A304,#REF!,3,FALSE)),0)</f>
        <v>0</v>
      </c>
      <c r="M304" s="137">
        <v>171.426525669</v>
      </c>
      <c r="N304" s="154">
        <f t="shared" si="55"/>
        <v>171.426525669</v>
      </c>
      <c r="O304" s="154">
        <f t="shared" si="56"/>
        <v>0</v>
      </c>
      <c r="P304" s="154">
        <f t="shared" si="57"/>
        <v>0</v>
      </c>
      <c r="Q304" s="154">
        <v>27.37964721655668</v>
      </c>
      <c r="R304" s="154">
        <f t="shared" si="58"/>
        <v>27.37964721655668</v>
      </c>
      <c r="S304" s="154">
        <f t="shared" si="59"/>
        <v>0</v>
      </c>
      <c r="T304" s="154">
        <f t="shared" si="60"/>
        <v>0</v>
      </c>
      <c r="U304" s="154">
        <f t="shared" si="61"/>
        <v>198.80617288555669</v>
      </c>
      <c r="V304" s="154">
        <f t="shared" si="62"/>
        <v>0</v>
      </c>
      <c r="W304" s="154">
        <f t="shared" si="63"/>
        <v>0</v>
      </c>
      <c r="X304" s="137">
        <f t="shared" si="64"/>
        <v>0</v>
      </c>
      <c r="Y304" s="137">
        <f t="shared" si="65"/>
        <v>0</v>
      </c>
    </row>
    <row r="305" spans="1:25">
      <c r="A305" s="153">
        <v>739</v>
      </c>
      <c r="B305" s="153" t="s">
        <v>164</v>
      </c>
      <c r="C305" s="153" t="s">
        <v>165</v>
      </c>
      <c r="D305" s="153" t="s">
        <v>248</v>
      </c>
      <c r="E305" s="153" t="s">
        <v>167</v>
      </c>
      <c r="F305" s="136" t="s">
        <v>168</v>
      </c>
      <c r="G305" s="154">
        <v>1.86623175202</v>
      </c>
      <c r="H305" s="154">
        <v>0</v>
      </c>
      <c r="I305" s="154">
        <v>0</v>
      </c>
      <c r="J305" s="155">
        <f t="shared" si="53"/>
        <v>0</v>
      </c>
      <c r="K305" s="155">
        <f t="shared" si="54"/>
        <v>0</v>
      </c>
      <c r="L305" s="155">
        <f>IF(F305="Current ASP",IF(ISERROR(VLOOKUP(A305,#REF!,3,FALSE)),1,1-VLOOKUP(A305,#REF!,3,FALSE)),0)</f>
        <v>0</v>
      </c>
      <c r="M305" s="137">
        <v>0</v>
      </c>
      <c r="N305" s="154">
        <f t="shared" si="55"/>
        <v>0</v>
      </c>
      <c r="O305" s="154">
        <f t="shared" si="56"/>
        <v>0</v>
      </c>
      <c r="P305" s="154">
        <f t="shared" si="57"/>
        <v>0</v>
      </c>
      <c r="Q305" s="154">
        <v>229.43111617508669</v>
      </c>
      <c r="R305" s="154">
        <f t="shared" si="58"/>
        <v>229.43111617508669</v>
      </c>
      <c r="S305" s="154">
        <f t="shared" si="59"/>
        <v>0</v>
      </c>
      <c r="T305" s="154">
        <f t="shared" si="60"/>
        <v>0</v>
      </c>
      <c r="U305" s="154">
        <f t="shared" si="61"/>
        <v>229.43111617508669</v>
      </c>
      <c r="V305" s="154">
        <f t="shared" si="62"/>
        <v>0</v>
      </c>
      <c r="W305" s="154">
        <f t="shared" si="63"/>
        <v>0</v>
      </c>
      <c r="X305" s="137">
        <f t="shared" si="64"/>
        <v>0</v>
      </c>
      <c r="Y305" s="137">
        <f t="shared" si="65"/>
        <v>0</v>
      </c>
    </row>
    <row r="306" spans="1:25">
      <c r="A306" s="153">
        <v>740</v>
      </c>
      <c r="B306" s="153" t="s">
        <v>164</v>
      </c>
      <c r="C306" s="153" t="s">
        <v>165</v>
      </c>
      <c r="D306" s="153" t="s">
        <v>245</v>
      </c>
      <c r="E306" s="153" t="s">
        <v>167</v>
      </c>
      <c r="F306" s="136" t="s">
        <v>168</v>
      </c>
      <c r="G306" s="154">
        <v>0</v>
      </c>
      <c r="H306" s="154">
        <v>0</v>
      </c>
      <c r="I306" s="154">
        <v>0</v>
      </c>
      <c r="J306" s="155">
        <f t="shared" si="53"/>
        <v>0</v>
      </c>
      <c r="K306" s="155">
        <f t="shared" si="54"/>
        <v>0</v>
      </c>
      <c r="L306" s="155">
        <f>IF(F306="Current ASP",IF(ISERROR(VLOOKUP(A306,#REF!,3,FALSE)),1,1-VLOOKUP(A306,#REF!,3,FALSE)),0)</f>
        <v>0</v>
      </c>
      <c r="M306" s="137">
        <v>0</v>
      </c>
      <c r="N306" s="154">
        <f t="shared" si="55"/>
        <v>0</v>
      </c>
      <c r="O306" s="154">
        <f t="shared" si="56"/>
        <v>0</v>
      </c>
      <c r="P306" s="154">
        <f t="shared" si="57"/>
        <v>0</v>
      </c>
      <c r="Q306" s="154">
        <v>0</v>
      </c>
      <c r="R306" s="154">
        <f t="shared" si="58"/>
        <v>0</v>
      </c>
      <c r="S306" s="154">
        <f t="shared" si="59"/>
        <v>0</v>
      </c>
      <c r="T306" s="154">
        <f t="shared" si="60"/>
        <v>0</v>
      </c>
      <c r="U306" s="154">
        <f t="shared" si="61"/>
        <v>0</v>
      </c>
      <c r="V306" s="154">
        <f t="shared" si="62"/>
        <v>0</v>
      </c>
      <c r="W306" s="154">
        <f t="shared" si="63"/>
        <v>0</v>
      </c>
      <c r="X306" s="137">
        <f t="shared" si="64"/>
        <v>0</v>
      </c>
      <c r="Y306" s="137">
        <f t="shared" si="65"/>
        <v>0</v>
      </c>
    </row>
    <row r="307" spans="1:25">
      <c r="A307" s="153">
        <v>741</v>
      </c>
      <c r="B307" s="153" t="s">
        <v>164</v>
      </c>
      <c r="C307" s="153" t="s">
        <v>165</v>
      </c>
      <c r="D307" s="153" t="s">
        <v>245</v>
      </c>
      <c r="E307" s="153" t="s">
        <v>167</v>
      </c>
      <c r="F307" s="136" t="s">
        <v>168</v>
      </c>
      <c r="G307" s="154">
        <v>9.60604581608</v>
      </c>
      <c r="H307" s="154">
        <v>0</v>
      </c>
      <c r="I307" s="154">
        <v>0</v>
      </c>
      <c r="J307" s="155">
        <f t="shared" si="53"/>
        <v>0</v>
      </c>
      <c r="K307" s="155">
        <f t="shared" si="54"/>
        <v>0</v>
      </c>
      <c r="L307" s="155">
        <f>IF(F307="Current ASP",IF(ISERROR(VLOOKUP(A307,#REF!,3,FALSE)),1,1-VLOOKUP(A307,#REF!,3,FALSE)),0)</f>
        <v>0</v>
      </c>
      <c r="M307" s="137">
        <v>174.135337808</v>
      </c>
      <c r="N307" s="154">
        <f t="shared" si="55"/>
        <v>174.135337808</v>
      </c>
      <c r="O307" s="154">
        <f t="shared" si="56"/>
        <v>0</v>
      </c>
      <c r="P307" s="154">
        <f t="shared" si="57"/>
        <v>0</v>
      </c>
      <c r="Q307" s="154">
        <v>55.953747841892223</v>
      </c>
      <c r="R307" s="154">
        <f t="shared" si="58"/>
        <v>55.953747841892223</v>
      </c>
      <c r="S307" s="154">
        <f t="shared" si="59"/>
        <v>0</v>
      </c>
      <c r="T307" s="154">
        <f t="shared" si="60"/>
        <v>0</v>
      </c>
      <c r="U307" s="154">
        <f t="shared" si="61"/>
        <v>230.08908564989224</v>
      </c>
      <c r="V307" s="154">
        <f t="shared" si="62"/>
        <v>0</v>
      </c>
      <c r="W307" s="154">
        <f t="shared" si="63"/>
        <v>0</v>
      </c>
      <c r="X307" s="137">
        <f t="shared" si="64"/>
        <v>0</v>
      </c>
      <c r="Y307" s="137">
        <f t="shared" si="65"/>
        <v>0</v>
      </c>
    </row>
    <row r="308" spans="1:25">
      <c r="A308" s="153">
        <v>742</v>
      </c>
      <c r="B308" s="153" t="s">
        <v>164</v>
      </c>
      <c r="C308" s="153" t="s">
        <v>165</v>
      </c>
      <c r="D308" s="153" t="s">
        <v>242</v>
      </c>
      <c r="E308" s="153" t="s">
        <v>167</v>
      </c>
      <c r="F308" s="136" t="s">
        <v>168</v>
      </c>
      <c r="G308" s="154">
        <v>66.593925861200006</v>
      </c>
      <c r="H308" s="154">
        <v>0</v>
      </c>
      <c r="I308" s="154">
        <v>0</v>
      </c>
      <c r="J308" s="155">
        <f t="shared" si="53"/>
        <v>0</v>
      </c>
      <c r="K308" s="155">
        <f t="shared" si="54"/>
        <v>0</v>
      </c>
      <c r="L308" s="155">
        <f>IF(F308="Current ASP",IF(ISERROR(VLOOKUP(A308,#REF!,3,FALSE)),1,1-VLOOKUP(A308,#REF!,3,FALSE)),0)</f>
        <v>0</v>
      </c>
      <c r="M308" s="137">
        <v>0</v>
      </c>
      <c r="N308" s="154">
        <f t="shared" si="55"/>
        <v>0</v>
      </c>
      <c r="O308" s="154">
        <f t="shared" si="56"/>
        <v>0</v>
      </c>
      <c r="P308" s="154">
        <f t="shared" si="57"/>
        <v>0</v>
      </c>
      <c r="Q308" s="154">
        <v>8000.4069860426898</v>
      </c>
      <c r="R308" s="154">
        <f t="shared" si="58"/>
        <v>8000.4069860426898</v>
      </c>
      <c r="S308" s="154">
        <f t="shared" si="59"/>
        <v>0</v>
      </c>
      <c r="T308" s="154">
        <f t="shared" si="60"/>
        <v>0</v>
      </c>
      <c r="U308" s="154">
        <f t="shared" si="61"/>
        <v>8000.4069860426898</v>
      </c>
      <c r="V308" s="154">
        <f t="shared" si="62"/>
        <v>0</v>
      </c>
      <c r="W308" s="154">
        <f t="shared" si="63"/>
        <v>0</v>
      </c>
      <c r="X308" s="137">
        <f t="shared" si="64"/>
        <v>0</v>
      </c>
      <c r="Y308" s="137">
        <f t="shared" si="65"/>
        <v>0</v>
      </c>
    </row>
    <row r="309" spans="1:25">
      <c r="A309" s="153">
        <v>743</v>
      </c>
      <c r="B309" s="153" t="s">
        <v>164</v>
      </c>
      <c r="C309" s="153" t="s">
        <v>165</v>
      </c>
      <c r="D309" s="153" t="s">
        <v>244</v>
      </c>
      <c r="E309" s="153" t="s">
        <v>167</v>
      </c>
      <c r="F309" s="136" t="s">
        <v>168</v>
      </c>
      <c r="G309" s="154">
        <v>47.586119758700001</v>
      </c>
      <c r="H309" s="154">
        <v>0</v>
      </c>
      <c r="I309" s="154">
        <v>0</v>
      </c>
      <c r="J309" s="155">
        <f t="shared" si="53"/>
        <v>0</v>
      </c>
      <c r="K309" s="155">
        <f t="shared" si="54"/>
        <v>0</v>
      </c>
      <c r="L309" s="155">
        <f>IF(F309="Current ASP",IF(ISERROR(VLOOKUP(A309,#REF!,3,FALSE)),1,1-VLOOKUP(A309,#REF!,3,FALSE)),0)</f>
        <v>0</v>
      </c>
      <c r="M309" s="137">
        <v>0</v>
      </c>
      <c r="N309" s="154">
        <f t="shared" si="55"/>
        <v>0</v>
      </c>
      <c r="O309" s="154">
        <f t="shared" si="56"/>
        <v>0</v>
      </c>
      <c r="P309" s="154">
        <f t="shared" si="57"/>
        <v>0</v>
      </c>
      <c r="Q309" s="154">
        <v>8317.5859871619687</v>
      </c>
      <c r="R309" s="154">
        <f t="shared" si="58"/>
        <v>8317.5859871619687</v>
      </c>
      <c r="S309" s="154">
        <f t="shared" si="59"/>
        <v>0</v>
      </c>
      <c r="T309" s="154">
        <f t="shared" si="60"/>
        <v>0</v>
      </c>
      <c r="U309" s="154">
        <f t="shared" si="61"/>
        <v>8317.5859871619687</v>
      </c>
      <c r="V309" s="154">
        <f t="shared" si="62"/>
        <v>0</v>
      </c>
      <c r="W309" s="154">
        <f t="shared" si="63"/>
        <v>0</v>
      </c>
      <c r="X309" s="137">
        <f t="shared" si="64"/>
        <v>0</v>
      </c>
      <c r="Y309" s="137">
        <f t="shared" si="65"/>
        <v>0</v>
      </c>
    </row>
    <row r="310" spans="1:25">
      <c r="A310" s="153">
        <v>744</v>
      </c>
      <c r="B310" s="153" t="s">
        <v>164</v>
      </c>
      <c r="C310" s="153" t="s">
        <v>165</v>
      </c>
      <c r="D310" s="153" t="s">
        <v>242</v>
      </c>
      <c r="E310" s="153" t="s">
        <v>167</v>
      </c>
      <c r="F310" s="136" t="s">
        <v>168</v>
      </c>
      <c r="G310" s="154">
        <v>1.23816259614</v>
      </c>
      <c r="H310" s="154">
        <v>0</v>
      </c>
      <c r="I310" s="154">
        <v>0</v>
      </c>
      <c r="J310" s="155">
        <f t="shared" si="53"/>
        <v>0</v>
      </c>
      <c r="K310" s="155">
        <f t="shared" si="54"/>
        <v>0</v>
      </c>
      <c r="L310" s="155">
        <f>IF(F310="Current ASP",IF(ISERROR(VLOOKUP(A310,#REF!,3,FALSE)),1,1-VLOOKUP(A310,#REF!,3,FALSE)),0)</f>
        <v>0</v>
      </c>
      <c r="M310" s="137">
        <v>0</v>
      </c>
      <c r="N310" s="154">
        <f t="shared" si="55"/>
        <v>0</v>
      </c>
      <c r="O310" s="154">
        <f t="shared" si="56"/>
        <v>0</v>
      </c>
      <c r="P310" s="154">
        <f t="shared" si="57"/>
        <v>0</v>
      </c>
      <c r="Q310" s="154">
        <v>386.20415403328292</v>
      </c>
      <c r="R310" s="154">
        <f t="shared" si="58"/>
        <v>386.20415403328292</v>
      </c>
      <c r="S310" s="154">
        <f t="shared" si="59"/>
        <v>0</v>
      </c>
      <c r="T310" s="154">
        <f t="shared" si="60"/>
        <v>0</v>
      </c>
      <c r="U310" s="154">
        <f t="shared" si="61"/>
        <v>386.20415403328292</v>
      </c>
      <c r="V310" s="154">
        <f t="shared" si="62"/>
        <v>0</v>
      </c>
      <c r="W310" s="154">
        <f t="shared" si="63"/>
        <v>0</v>
      </c>
      <c r="X310" s="137">
        <f t="shared" si="64"/>
        <v>0</v>
      </c>
      <c r="Y310" s="137">
        <f t="shared" si="65"/>
        <v>0</v>
      </c>
    </row>
    <row r="311" spans="1:25">
      <c r="A311" s="153">
        <v>745</v>
      </c>
      <c r="B311" s="153" t="s">
        <v>164</v>
      </c>
      <c r="C311" s="153" t="s">
        <v>165</v>
      </c>
      <c r="D311" s="153" t="s">
        <v>249</v>
      </c>
      <c r="E311" s="153" t="s">
        <v>167</v>
      </c>
      <c r="F311" s="136" t="s">
        <v>168</v>
      </c>
      <c r="G311" s="154">
        <v>6.2478065994599996</v>
      </c>
      <c r="H311" s="154">
        <v>0</v>
      </c>
      <c r="I311" s="154">
        <v>0</v>
      </c>
      <c r="J311" s="155">
        <f t="shared" si="53"/>
        <v>0</v>
      </c>
      <c r="K311" s="155">
        <f t="shared" si="54"/>
        <v>0</v>
      </c>
      <c r="L311" s="155">
        <f>IF(F311="Current ASP",IF(ISERROR(VLOOKUP(A311,#REF!,3,FALSE)),1,1-VLOOKUP(A311,#REF!,3,FALSE)),0)</f>
        <v>0</v>
      </c>
      <c r="M311" s="137">
        <v>0</v>
      </c>
      <c r="N311" s="154">
        <f t="shared" si="55"/>
        <v>0</v>
      </c>
      <c r="O311" s="154">
        <f t="shared" si="56"/>
        <v>0</v>
      </c>
      <c r="P311" s="154">
        <f t="shared" si="57"/>
        <v>0</v>
      </c>
      <c r="Q311" s="154">
        <v>605.05825284780394</v>
      </c>
      <c r="R311" s="154">
        <f t="shared" si="58"/>
        <v>605.05825284780394</v>
      </c>
      <c r="S311" s="154">
        <f t="shared" si="59"/>
        <v>0</v>
      </c>
      <c r="T311" s="154">
        <f t="shared" si="60"/>
        <v>0</v>
      </c>
      <c r="U311" s="154">
        <f t="shared" si="61"/>
        <v>605.05825284780394</v>
      </c>
      <c r="V311" s="154">
        <f t="shared" si="62"/>
        <v>0</v>
      </c>
      <c r="W311" s="154">
        <f t="shared" si="63"/>
        <v>0</v>
      </c>
      <c r="X311" s="137">
        <f t="shared" si="64"/>
        <v>0</v>
      </c>
      <c r="Y311" s="137">
        <f t="shared" si="65"/>
        <v>0</v>
      </c>
    </row>
    <row r="312" spans="1:25">
      <c r="A312" s="153">
        <v>746</v>
      </c>
      <c r="B312" s="153" t="s">
        <v>164</v>
      </c>
      <c r="C312" s="153" t="s">
        <v>165</v>
      </c>
      <c r="D312" s="153" t="s">
        <v>241</v>
      </c>
      <c r="E312" s="153" t="s">
        <v>167</v>
      </c>
      <c r="F312" s="136" t="s">
        <v>168</v>
      </c>
      <c r="G312" s="154">
        <v>18.713995096800002</v>
      </c>
      <c r="H312" s="154">
        <v>0</v>
      </c>
      <c r="I312" s="154">
        <v>0</v>
      </c>
      <c r="J312" s="155">
        <f t="shared" si="53"/>
        <v>0</v>
      </c>
      <c r="K312" s="155">
        <f t="shared" si="54"/>
        <v>0</v>
      </c>
      <c r="L312" s="155">
        <f>IF(F312="Current ASP",IF(ISERROR(VLOOKUP(A312,#REF!,3,FALSE)),1,1-VLOOKUP(A312,#REF!,3,FALSE)),0)</f>
        <v>0</v>
      </c>
      <c r="M312" s="137">
        <v>375.543686831</v>
      </c>
      <c r="N312" s="154">
        <f t="shared" si="55"/>
        <v>375.543686831</v>
      </c>
      <c r="O312" s="154">
        <f t="shared" si="56"/>
        <v>0</v>
      </c>
      <c r="P312" s="154">
        <f t="shared" si="57"/>
        <v>0</v>
      </c>
      <c r="Q312" s="154">
        <v>22.003987631884122</v>
      </c>
      <c r="R312" s="154">
        <f t="shared" si="58"/>
        <v>22.003987631884122</v>
      </c>
      <c r="S312" s="154">
        <f t="shared" si="59"/>
        <v>0</v>
      </c>
      <c r="T312" s="154">
        <f t="shared" si="60"/>
        <v>0</v>
      </c>
      <c r="U312" s="154">
        <f t="shared" si="61"/>
        <v>397.54767446288412</v>
      </c>
      <c r="V312" s="154">
        <f t="shared" si="62"/>
        <v>0</v>
      </c>
      <c r="W312" s="154">
        <f t="shared" si="63"/>
        <v>0</v>
      </c>
      <c r="X312" s="137">
        <f t="shared" si="64"/>
        <v>0</v>
      </c>
      <c r="Y312" s="137">
        <f t="shared" si="65"/>
        <v>0</v>
      </c>
    </row>
    <row r="313" spans="1:25">
      <c r="A313" s="153">
        <v>747</v>
      </c>
      <c r="B313" s="153" t="s">
        <v>164</v>
      </c>
      <c r="C313" s="153" t="s">
        <v>165</v>
      </c>
      <c r="D313" s="153" t="s">
        <v>241</v>
      </c>
      <c r="E313" s="153" t="s">
        <v>167</v>
      </c>
      <c r="F313" s="136" t="s">
        <v>168</v>
      </c>
      <c r="G313" s="154">
        <v>4.0801059188000002</v>
      </c>
      <c r="H313" s="154">
        <v>0</v>
      </c>
      <c r="I313" s="154">
        <v>0</v>
      </c>
      <c r="J313" s="155">
        <f t="shared" si="53"/>
        <v>0</v>
      </c>
      <c r="K313" s="155">
        <f t="shared" si="54"/>
        <v>0</v>
      </c>
      <c r="L313" s="155">
        <f>IF(F313="Current ASP",IF(ISERROR(VLOOKUP(A313,#REF!,3,FALSE)),1,1-VLOOKUP(A313,#REF!,3,FALSE)),0)</f>
        <v>0</v>
      </c>
      <c r="M313" s="137">
        <v>0</v>
      </c>
      <c r="N313" s="154">
        <f t="shared" si="55"/>
        <v>0</v>
      </c>
      <c r="O313" s="154">
        <f t="shared" si="56"/>
        <v>0</v>
      </c>
      <c r="P313" s="154">
        <f t="shared" si="57"/>
        <v>0</v>
      </c>
      <c r="Q313" s="154">
        <v>3089.5963864924574</v>
      </c>
      <c r="R313" s="154">
        <f t="shared" si="58"/>
        <v>3089.5963864924574</v>
      </c>
      <c r="S313" s="154">
        <f t="shared" si="59"/>
        <v>0</v>
      </c>
      <c r="T313" s="154">
        <f t="shared" si="60"/>
        <v>0</v>
      </c>
      <c r="U313" s="154">
        <f t="shared" si="61"/>
        <v>3089.5963864924574</v>
      </c>
      <c r="V313" s="154">
        <f t="shared" si="62"/>
        <v>0</v>
      </c>
      <c r="W313" s="154">
        <f t="shared" si="63"/>
        <v>0</v>
      </c>
      <c r="X313" s="137">
        <f t="shared" si="64"/>
        <v>0</v>
      </c>
      <c r="Y313" s="137">
        <f t="shared" si="65"/>
        <v>0</v>
      </c>
    </row>
    <row r="314" spans="1:25">
      <c r="A314" s="153">
        <v>748</v>
      </c>
      <c r="B314" s="153" t="s">
        <v>164</v>
      </c>
      <c r="C314" s="153" t="s">
        <v>165</v>
      </c>
      <c r="D314" s="153" t="s">
        <v>246</v>
      </c>
      <c r="E314" s="153" t="s">
        <v>167</v>
      </c>
      <c r="F314" s="136" t="s">
        <v>168</v>
      </c>
      <c r="G314" s="154">
        <v>7.0201780415000004</v>
      </c>
      <c r="H314" s="154">
        <v>0</v>
      </c>
      <c r="I314" s="154">
        <v>0</v>
      </c>
      <c r="J314" s="155">
        <f t="shared" si="53"/>
        <v>0</v>
      </c>
      <c r="K314" s="155">
        <f t="shared" si="54"/>
        <v>0</v>
      </c>
      <c r="L314" s="155">
        <f>IF(F314="Current ASP",IF(ISERROR(VLOOKUP(A314,#REF!,3,FALSE)),1,1-VLOOKUP(A314,#REF!,3,FALSE)),0)</f>
        <v>0</v>
      </c>
      <c r="M314" s="137">
        <v>0</v>
      </c>
      <c r="N314" s="154">
        <f t="shared" si="55"/>
        <v>0</v>
      </c>
      <c r="O314" s="154">
        <f t="shared" si="56"/>
        <v>0</v>
      </c>
      <c r="P314" s="154">
        <f t="shared" si="57"/>
        <v>0</v>
      </c>
      <c r="Q314" s="154">
        <v>2106.5608374313815</v>
      </c>
      <c r="R314" s="154">
        <f t="shared" si="58"/>
        <v>2106.5608374313815</v>
      </c>
      <c r="S314" s="154">
        <f t="shared" si="59"/>
        <v>0</v>
      </c>
      <c r="T314" s="154">
        <f t="shared" si="60"/>
        <v>0</v>
      </c>
      <c r="U314" s="154">
        <f t="shared" si="61"/>
        <v>2106.5608374313815</v>
      </c>
      <c r="V314" s="154">
        <f t="shared" si="62"/>
        <v>0</v>
      </c>
      <c r="W314" s="154">
        <f t="shared" si="63"/>
        <v>0</v>
      </c>
      <c r="X314" s="137">
        <f t="shared" si="64"/>
        <v>0</v>
      </c>
      <c r="Y314" s="137">
        <f t="shared" si="65"/>
        <v>0</v>
      </c>
    </row>
    <row r="315" spans="1:25">
      <c r="A315" s="153">
        <v>749</v>
      </c>
      <c r="B315" s="153" t="s">
        <v>164</v>
      </c>
      <c r="C315" s="153" t="s">
        <v>165</v>
      </c>
      <c r="D315" s="153" t="s">
        <v>241</v>
      </c>
      <c r="E315" s="153" t="s">
        <v>167</v>
      </c>
      <c r="F315" s="136" t="s">
        <v>168</v>
      </c>
      <c r="G315" s="154">
        <v>20.615395060400001</v>
      </c>
      <c r="H315" s="154">
        <v>0</v>
      </c>
      <c r="I315" s="154">
        <v>0</v>
      </c>
      <c r="J315" s="155">
        <f t="shared" si="53"/>
        <v>0</v>
      </c>
      <c r="K315" s="155">
        <f t="shared" si="54"/>
        <v>0</v>
      </c>
      <c r="L315" s="155">
        <f>IF(F315="Current ASP",IF(ISERROR(VLOOKUP(A315,#REF!,3,FALSE)),1,1-VLOOKUP(A315,#REF!,3,FALSE)),0)</f>
        <v>0</v>
      </c>
      <c r="M315" s="137">
        <v>298.20241882300002</v>
      </c>
      <c r="N315" s="154">
        <f t="shared" si="55"/>
        <v>298.20241882300002</v>
      </c>
      <c r="O315" s="154">
        <f t="shared" si="56"/>
        <v>0</v>
      </c>
      <c r="P315" s="154">
        <f t="shared" si="57"/>
        <v>0</v>
      </c>
      <c r="Q315" s="154">
        <v>145.05391183223009</v>
      </c>
      <c r="R315" s="154">
        <f t="shared" si="58"/>
        <v>145.05391183223009</v>
      </c>
      <c r="S315" s="154">
        <f t="shared" si="59"/>
        <v>0</v>
      </c>
      <c r="T315" s="154">
        <f t="shared" si="60"/>
        <v>0</v>
      </c>
      <c r="U315" s="154">
        <f t="shared" si="61"/>
        <v>443.2563306552301</v>
      </c>
      <c r="V315" s="154">
        <f t="shared" si="62"/>
        <v>0</v>
      </c>
      <c r="W315" s="154">
        <f t="shared" si="63"/>
        <v>0</v>
      </c>
      <c r="X315" s="137">
        <f t="shared" si="64"/>
        <v>0</v>
      </c>
      <c r="Y315" s="137">
        <f t="shared" si="65"/>
        <v>0</v>
      </c>
    </row>
    <row r="316" spans="1:25">
      <c r="A316" s="153">
        <v>750</v>
      </c>
      <c r="B316" s="153" t="s">
        <v>164</v>
      </c>
      <c r="C316" s="153" t="s">
        <v>165</v>
      </c>
      <c r="D316" s="153" t="s">
        <v>241</v>
      </c>
      <c r="E316" s="153" t="s">
        <v>167</v>
      </c>
      <c r="F316" s="136" t="s">
        <v>168</v>
      </c>
      <c r="G316" s="154">
        <v>23.095111341300001</v>
      </c>
      <c r="H316" s="154">
        <v>0</v>
      </c>
      <c r="I316" s="154">
        <v>0</v>
      </c>
      <c r="J316" s="155">
        <f t="shared" si="53"/>
        <v>0</v>
      </c>
      <c r="K316" s="155">
        <f t="shared" si="54"/>
        <v>0</v>
      </c>
      <c r="L316" s="155">
        <f>IF(F316="Current ASP",IF(ISERROR(VLOOKUP(A316,#REF!,3,FALSE)),1,1-VLOOKUP(A316,#REF!,3,FALSE)),0)</f>
        <v>0</v>
      </c>
      <c r="M316" s="137">
        <v>463.25028053300002</v>
      </c>
      <c r="N316" s="154">
        <f t="shared" si="55"/>
        <v>463.25028053300002</v>
      </c>
      <c r="O316" s="154">
        <f t="shared" si="56"/>
        <v>0</v>
      </c>
      <c r="P316" s="154">
        <f t="shared" si="57"/>
        <v>0</v>
      </c>
      <c r="Q316" s="154">
        <v>43.873745749771324</v>
      </c>
      <c r="R316" s="154">
        <f t="shared" si="58"/>
        <v>43.873745749771324</v>
      </c>
      <c r="S316" s="154">
        <f t="shared" si="59"/>
        <v>0</v>
      </c>
      <c r="T316" s="154">
        <f t="shared" si="60"/>
        <v>0</v>
      </c>
      <c r="U316" s="154">
        <f t="shared" si="61"/>
        <v>507.12402628277135</v>
      </c>
      <c r="V316" s="154">
        <f t="shared" si="62"/>
        <v>0</v>
      </c>
      <c r="W316" s="154">
        <f t="shared" si="63"/>
        <v>0</v>
      </c>
      <c r="X316" s="137">
        <f t="shared" si="64"/>
        <v>0</v>
      </c>
      <c r="Y316" s="137">
        <f t="shared" si="65"/>
        <v>0</v>
      </c>
    </row>
    <row r="317" spans="1:25">
      <c r="A317" s="153">
        <v>751</v>
      </c>
      <c r="B317" s="153" t="s">
        <v>164</v>
      </c>
      <c r="C317" s="153" t="s">
        <v>165</v>
      </c>
      <c r="D317" s="153" t="s">
        <v>240</v>
      </c>
      <c r="E317" s="153" t="s">
        <v>167</v>
      </c>
      <c r="F317" s="136" t="s">
        <v>168</v>
      </c>
      <c r="G317" s="154">
        <v>30.628671011600002</v>
      </c>
      <c r="H317" s="154">
        <v>0</v>
      </c>
      <c r="I317" s="154">
        <v>0</v>
      </c>
      <c r="J317" s="155">
        <f t="shared" si="53"/>
        <v>0</v>
      </c>
      <c r="K317" s="155">
        <f t="shared" si="54"/>
        <v>0</v>
      </c>
      <c r="L317" s="155">
        <f>IF(F317="Current ASP",IF(ISERROR(VLOOKUP(A317,#REF!,3,FALSE)),1,1-VLOOKUP(A317,#REF!,3,FALSE)),0)</f>
        <v>0</v>
      </c>
      <c r="M317" s="137">
        <v>558.13286859100003</v>
      </c>
      <c r="N317" s="154">
        <f t="shared" si="55"/>
        <v>558.13286859100003</v>
      </c>
      <c r="O317" s="154">
        <f t="shared" si="56"/>
        <v>0</v>
      </c>
      <c r="P317" s="154">
        <f t="shared" si="57"/>
        <v>0</v>
      </c>
      <c r="Q317" s="154">
        <v>88.12191910567671</v>
      </c>
      <c r="R317" s="154">
        <f t="shared" si="58"/>
        <v>88.12191910567671</v>
      </c>
      <c r="S317" s="154">
        <f t="shared" si="59"/>
        <v>0</v>
      </c>
      <c r="T317" s="154">
        <f t="shared" si="60"/>
        <v>0</v>
      </c>
      <c r="U317" s="154">
        <f t="shared" si="61"/>
        <v>646.25478769667677</v>
      </c>
      <c r="V317" s="154">
        <f t="shared" si="62"/>
        <v>0</v>
      </c>
      <c r="W317" s="154">
        <f t="shared" si="63"/>
        <v>0</v>
      </c>
      <c r="X317" s="137">
        <f t="shared" si="64"/>
        <v>0</v>
      </c>
      <c r="Y317" s="137">
        <f t="shared" si="65"/>
        <v>0</v>
      </c>
    </row>
    <row r="318" spans="1:25">
      <c r="A318" s="153">
        <v>752</v>
      </c>
      <c r="B318" s="153" t="s">
        <v>164</v>
      </c>
      <c r="C318" s="153" t="s">
        <v>165</v>
      </c>
      <c r="D318" s="153" t="s">
        <v>240</v>
      </c>
      <c r="E318" s="153" t="s">
        <v>167</v>
      </c>
      <c r="F318" s="136" t="s">
        <v>168</v>
      </c>
      <c r="G318" s="154">
        <v>27.062107764299999</v>
      </c>
      <c r="H318" s="154">
        <v>0</v>
      </c>
      <c r="I318" s="154">
        <v>0</v>
      </c>
      <c r="J318" s="155">
        <f t="shared" si="53"/>
        <v>0</v>
      </c>
      <c r="K318" s="155">
        <f t="shared" si="54"/>
        <v>0</v>
      </c>
      <c r="L318" s="155">
        <f>IF(F318="Current ASP",IF(ISERROR(VLOOKUP(A318,#REF!,3,FALSE)),1,1-VLOOKUP(A318,#REF!,3,FALSE)),0)</f>
        <v>0</v>
      </c>
      <c r="M318" s="137">
        <v>582.05284848999997</v>
      </c>
      <c r="N318" s="154">
        <f t="shared" si="55"/>
        <v>582.05284848999997</v>
      </c>
      <c r="O318" s="154">
        <f t="shared" si="56"/>
        <v>0</v>
      </c>
      <c r="P318" s="154">
        <f t="shared" si="57"/>
        <v>0</v>
      </c>
      <c r="Q318" s="154">
        <v>386.86913202634685</v>
      </c>
      <c r="R318" s="154">
        <f t="shared" si="58"/>
        <v>386.86913202634685</v>
      </c>
      <c r="S318" s="154">
        <f t="shared" si="59"/>
        <v>0</v>
      </c>
      <c r="T318" s="154">
        <f t="shared" si="60"/>
        <v>0</v>
      </c>
      <c r="U318" s="154">
        <f t="shared" si="61"/>
        <v>968.92198051634682</v>
      </c>
      <c r="V318" s="154">
        <f t="shared" si="62"/>
        <v>0</v>
      </c>
      <c r="W318" s="154">
        <f t="shared" si="63"/>
        <v>0</v>
      </c>
      <c r="X318" s="137">
        <f t="shared" si="64"/>
        <v>0</v>
      </c>
      <c r="Y318" s="137">
        <f t="shared" si="65"/>
        <v>0</v>
      </c>
    </row>
    <row r="319" spans="1:25">
      <c r="A319" s="153">
        <v>753</v>
      </c>
      <c r="B319" s="153" t="s">
        <v>164</v>
      </c>
      <c r="C319" s="153" t="s">
        <v>165</v>
      </c>
      <c r="D319" s="153" t="s">
        <v>245</v>
      </c>
      <c r="E319" s="153" t="s">
        <v>167</v>
      </c>
      <c r="F319" s="136" t="s">
        <v>168</v>
      </c>
      <c r="G319" s="154">
        <v>25.803928580699999</v>
      </c>
      <c r="H319" s="154">
        <v>0</v>
      </c>
      <c r="I319" s="154">
        <v>0</v>
      </c>
      <c r="J319" s="155">
        <f t="shared" si="53"/>
        <v>0</v>
      </c>
      <c r="K319" s="155">
        <f t="shared" si="54"/>
        <v>0</v>
      </c>
      <c r="L319" s="155">
        <f>IF(F319="Current ASP",IF(ISERROR(VLOOKUP(A319,#REF!,3,FALSE)),1,1-VLOOKUP(A319,#REF!,3,FALSE)),0)</f>
        <v>0</v>
      </c>
      <c r="M319" s="137">
        <v>748.69537776599998</v>
      </c>
      <c r="N319" s="154">
        <f t="shared" si="55"/>
        <v>748.69537776599998</v>
      </c>
      <c r="O319" s="154">
        <f t="shared" si="56"/>
        <v>0</v>
      </c>
      <c r="P319" s="154">
        <f t="shared" si="57"/>
        <v>0</v>
      </c>
      <c r="Q319" s="154">
        <v>329.13670420931498</v>
      </c>
      <c r="R319" s="154">
        <f t="shared" si="58"/>
        <v>329.13670420931498</v>
      </c>
      <c r="S319" s="154">
        <f t="shared" si="59"/>
        <v>0</v>
      </c>
      <c r="T319" s="154">
        <f t="shared" si="60"/>
        <v>0</v>
      </c>
      <c r="U319" s="154">
        <f t="shared" si="61"/>
        <v>1077.8320819753148</v>
      </c>
      <c r="V319" s="154">
        <f t="shared" si="62"/>
        <v>0</v>
      </c>
      <c r="W319" s="154">
        <f t="shared" si="63"/>
        <v>0</v>
      </c>
      <c r="X319" s="137">
        <f t="shared" si="64"/>
        <v>0</v>
      </c>
      <c r="Y319" s="137">
        <f t="shared" si="65"/>
        <v>0</v>
      </c>
    </row>
    <row r="320" spans="1:25">
      <c r="A320" s="153">
        <v>754</v>
      </c>
      <c r="B320" s="153" t="s">
        <v>164</v>
      </c>
      <c r="C320" s="153" t="s">
        <v>165</v>
      </c>
      <c r="D320" s="153" t="s">
        <v>247</v>
      </c>
      <c r="E320" s="153" t="s">
        <v>167</v>
      </c>
      <c r="F320" s="136" t="s">
        <v>168</v>
      </c>
      <c r="G320" s="154">
        <v>6.50938968067</v>
      </c>
      <c r="H320" s="154">
        <v>0</v>
      </c>
      <c r="I320" s="154">
        <v>0</v>
      </c>
      <c r="J320" s="155">
        <f t="shared" si="53"/>
        <v>0</v>
      </c>
      <c r="K320" s="155">
        <f t="shared" si="54"/>
        <v>0</v>
      </c>
      <c r="L320" s="155">
        <f>IF(F320="Current ASP",IF(ISERROR(VLOOKUP(A320,#REF!,3,FALSE)),1,1-VLOOKUP(A320,#REF!,3,FALSE)),0)</f>
        <v>0</v>
      </c>
      <c r="M320" s="137">
        <v>0</v>
      </c>
      <c r="N320" s="154">
        <f t="shared" si="55"/>
        <v>0</v>
      </c>
      <c r="O320" s="154">
        <f t="shared" si="56"/>
        <v>0</v>
      </c>
      <c r="P320" s="154">
        <f t="shared" si="57"/>
        <v>0</v>
      </c>
      <c r="Q320" s="154">
        <v>651.92515235196777</v>
      </c>
      <c r="R320" s="154">
        <f t="shared" si="58"/>
        <v>651.92515235196777</v>
      </c>
      <c r="S320" s="154">
        <f t="shared" si="59"/>
        <v>0</v>
      </c>
      <c r="T320" s="154">
        <f t="shared" si="60"/>
        <v>0</v>
      </c>
      <c r="U320" s="154">
        <f t="shared" si="61"/>
        <v>651.92515235196777</v>
      </c>
      <c r="V320" s="154">
        <f t="shared" si="62"/>
        <v>0</v>
      </c>
      <c r="W320" s="154">
        <f t="shared" si="63"/>
        <v>0</v>
      </c>
      <c r="X320" s="137">
        <f t="shared" si="64"/>
        <v>0</v>
      </c>
      <c r="Y320" s="137">
        <f t="shared" si="65"/>
        <v>0</v>
      </c>
    </row>
    <row r="321" spans="1:25">
      <c r="A321" s="153">
        <v>755</v>
      </c>
      <c r="B321" s="153" t="s">
        <v>164</v>
      </c>
      <c r="C321" s="153" t="s">
        <v>165</v>
      </c>
      <c r="D321" s="153" t="s">
        <v>243</v>
      </c>
      <c r="E321" s="153" t="s">
        <v>167</v>
      </c>
      <c r="F321" s="136" t="s">
        <v>168</v>
      </c>
      <c r="G321" s="154">
        <v>27.58073224</v>
      </c>
      <c r="H321" s="154">
        <v>0</v>
      </c>
      <c r="I321" s="154">
        <v>0</v>
      </c>
      <c r="J321" s="155">
        <f t="shared" si="53"/>
        <v>0</v>
      </c>
      <c r="K321" s="155">
        <f t="shared" si="54"/>
        <v>0</v>
      </c>
      <c r="L321" s="155">
        <f>IF(F321="Current ASP",IF(ISERROR(VLOOKUP(A321,#REF!,3,FALSE)),1,1-VLOOKUP(A321,#REF!,3,FALSE)),0)</f>
        <v>0</v>
      </c>
      <c r="M321" s="137">
        <v>1582.3602253900001</v>
      </c>
      <c r="N321" s="154">
        <f t="shared" si="55"/>
        <v>1582.3602253900001</v>
      </c>
      <c r="O321" s="154">
        <f t="shared" si="56"/>
        <v>0</v>
      </c>
      <c r="P321" s="154">
        <f t="shared" si="57"/>
        <v>0</v>
      </c>
      <c r="Q321" s="154">
        <v>374.56698511000559</v>
      </c>
      <c r="R321" s="154">
        <f t="shared" si="58"/>
        <v>374.56698511000559</v>
      </c>
      <c r="S321" s="154">
        <f t="shared" si="59"/>
        <v>0</v>
      </c>
      <c r="T321" s="154">
        <f t="shared" si="60"/>
        <v>0</v>
      </c>
      <c r="U321" s="154">
        <f t="shared" si="61"/>
        <v>1956.9272105000057</v>
      </c>
      <c r="V321" s="154">
        <f t="shared" si="62"/>
        <v>0</v>
      </c>
      <c r="W321" s="154">
        <f t="shared" si="63"/>
        <v>0</v>
      </c>
      <c r="X321" s="137">
        <f t="shared" si="64"/>
        <v>0</v>
      </c>
      <c r="Y321" s="137">
        <f t="shared" si="65"/>
        <v>0</v>
      </c>
    </row>
    <row r="322" spans="1:25">
      <c r="A322" s="153">
        <v>756</v>
      </c>
      <c r="B322" s="153" t="s">
        <v>164</v>
      </c>
      <c r="C322" s="153" t="s">
        <v>165</v>
      </c>
      <c r="D322" s="153" t="s">
        <v>244</v>
      </c>
      <c r="E322" s="153" t="s">
        <v>167</v>
      </c>
      <c r="F322" s="136" t="s">
        <v>168</v>
      </c>
      <c r="G322" s="154">
        <v>9.2017173408699993</v>
      </c>
      <c r="H322" s="154">
        <v>0</v>
      </c>
      <c r="I322" s="154">
        <v>0</v>
      </c>
      <c r="J322" s="155">
        <f t="shared" si="53"/>
        <v>0</v>
      </c>
      <c r="K322" s="155">
        <f t="shared" si="54"/>
        <v>0</v>
      </c>
      <c r="L322" s="155">
        <f>IF(F322="Current ASP",IF(ISERROR(VLOOKUP(A322,#REF!,3,FALSE)),1,1-VLOOKUP(A322,#REF!,3,FALSE)),0)</f>
        <v>0</v>
      </c>
      <c r="M322" s="137">
        <v>0</v>
      </c>
      <c r="N322" s="154">
        <f t="shared" si="55"/>
        <v>0</v>
      </c>
      <c r="O322" s="154">
        <f t="shared" si="56"/>
        <v>0</v>
      </c>
      <c r="P322" s="154">
        <f t="shared" si="57"/>
        <v>0</v>
      </c>
      <c r="Q322" s="154">
        <v>271.1417507031145</v>
      </c>
      <c r="R322" s="154">
        <f t="shared" si="58"/>
        <v>271.1417507031145</v>
      </c>
      <c r="S322" s="154">
        <f t="shared" si="59"/>
        <v>0</v>
      </c>
      <c r="T322" s="154">
        <f t="shared" si="60"/>
        <v>0</v>
      </c>
      <c r="U322" s="154">
        <f t="shared" si="61"/>
        <v>271.1417507031145</v>
      </c>
      <c r="V322" s="154">
        <f t="shared" si="62"/>
        <v>0</v>
      </c>
      <c r="W322" s="154">
        <f t="shared" si="63"/>
        <v>0</v>
      </c>
      <c r="X322" s="137">
        <f t="shared" si="64"/>
        <v>0</v>
      </c>
      <c r="Y322" s="137">
        <f t="shared" si="65"/>
        <v>0</v>
      </c>
    </row>
    <row r="323" spans="1:25">
      <c r="A323" s="153">
        <v>757</v>
      </c>
      <c r="B323" s="153" t="s">
        <v>164</v>
      </c>
      <c r="C323" s="153" t="s">
        <v>165</v>
      </c>
      <c r="D323" s="153" t="s">
        <v>244</v>
      </c>
      <c r="E323" s="153" t="s">
        <v>167</v>
      </c>
      <c r="F323" s="136" t="s">
        <v>168</v>
      </c>
      <c r="G323" s="154">
        <v>16.8919248033</v>
      </c>
      <c r="H323" s="154">
        <v>0</v>
      </c>
      <c r="I323" s="154">
        <v>0</v>
      </c>
      <c r="J323" s="155">
        <f t="shared" si="53"/>
        <v>0</v>
      </c>
      <c r="K323" s="155">
        <f t="shared" si="54"/>
        <v>0</v>
      </c>
      <c r="L323" s="155">
        <f>IF(F323="Current ASP",IF(ISERROR(VLOOKUP(A323,#REF!,3,FALSE)),1,1-VLOOKUP(A323,#REF!,3,FALSE)),0)</f>
        <v>0</v>
      </c>
      <c r="M323" s="137">
        <v>0</v>
      </c>
      <c r="N323" s="154">
        <f t="shared" si="55"/>
        <v>0</v>
      </c>
      <c r="O323" s="154">
        <f t="shared" si="56"/>
        <v>0</v>
      </c>
      <c r="P323" s="154">
        <f t="shared" si="57"/>
        <v>0</v>
      </c>
      <c r="Q323" s="154">
        <v>2194.4293791643404</v>
      </c>
      <c r="R323" s="154">
        <f t="shared" si="58"/>
        <v>2194.4293791643404</v>
      </c>
      <c r="S323" s="154">
        <f t="shared" si="59"/>
        <v>0</v>
      </c>
      <c r="T323" s="154">
        <f t="shared" si="60"/>
        <v>0</v>
      </c>
      <c r="U323" s="154">
        <f t="shared" si="61"/>
        <v>2194.4293791643404</v>
      </c>
      <c r="V323" s="154">
        <f t="shared" si="62"/>
        <v>0</v>
      </c>
      <c r="W323" s="154">
        <f t="shared" si="63"/>
        <v>0</v>
      </c>
      <c r="X323" s="137">
        <f t="shared" si="64"/>
        <v>0</v>
      </c>
      <c r="Y323" s="137">
        <f t="shared" si="65"/>
        <v>0</v>
      </c>
    </row>
    <row r="324" spans="1:25">
      <c r="A324" s="153">
        <v>758</v>
      </c>
      <c r="B324" s="153" t="s">
        <v>164</v>
      </c>
      <c r="C324" s="153" t="s">
        <v>165</v>
      </c>
      <c r="D324" s="153" t="s">
        <v>248</v>
      </c>
      <c r="E324" s="153" t="s">
        <v>167</v>
      </c>
      <c r="F324" s="136" t="s">
        <v>168</v>
      </c>
      <c r="G324" s="154">
        <v>6.50682313942E-3</v>
      </c>
      <c r="H324" s="154">
        <v>0</v>
      </c>
      <c r="I324" s="154">
        <v>0</v>
      </c>
      <c r="J324" s="155">
        <f t="shared" si="53"/>
        <v>0</v>
      </c>
      <c r="K324" s="155">
        <f t="shared" si="54"/>
        <v>0</v>
      </c>
      <c r="L324" s="155">
        <f>IF(F324="Current ASP",IF(ISERROR(VLOOKUP(A324,#REF!,3,FALSE)),1,1-VLOOKUP(A324,#REF!,3,FALSE)),0)</f>
        <v>0</v>
      </c>
      <c r="M324" s="137">
        <v>0</v>
      </c>
      <c r="N324" s="154">
        <f t="shared" si="55"/>
        <v>0</v>
      </c>
      <c r="O324" s="154">
        <f t="shared" si="56"/>
        <v>0</v>
      </c>
      <c r="P324" s="154">
        <f t="shared" si="57"/>
        <v>0</v>
      </c>
      <c r="Q324" s="154">
        <v>0</v>
      </c>
      <c r="R324" s="154">
        <f t="shared" si="58"/>
        <v>0</v>
      </c>
      <c r="S324" s="154">
        <f t="shared" si="59"/>
        <v>0</v>
      </c>
      <c r="T324" s="154">
        <f t="shared" si="60"/>
        <v>0</v>
      </c>
      <c r="U324" s="154">
        <f t="shared" si="61"/>
        <v>0</v>
      </c>
      <c r="V324" s="154">
        <f t="shared" si="62"/>
        <v>0</v>
      </c>
      <c r="W324" s="154">
        <f t="shared" si="63"/>
        <v>0</v>
      </c>
      <c r="X324" s="137">
        <f t="shared" si="64"/>
        <v>0</v>
      </c>
      <c r="Y324" s="137">
        <f t="shared" si="65"/>
        <v>0</v>
      </c>
    </row>
    <row r="325" spans="1:25">
      <c r="A325" s="153">
        <v>759</v>
      </c>
      <c r="B325" s="153" t="s">
        <v>164</v>
      </c>
      <c r="C325" s="153" t="s">
        <v>165</v>
      </c>
      <c r="D325" s="153" t="s">
        <v>250</v>
      </c>
      <c r="E325" s="153" t="s">
        <v>167</v>
      </c>
      <c r="F325" s="136" t="s">
        <v>168</v>
      </c>
      <c r="G325" s="154">
        <v>15.0205466873</v>
      </c>
      <c r="H325" s="154">
        <v>0</v>
      </c>
      <c r="I325" s="154">
        <v>0</v>
      </c>
      <c r="J325" s="155">
        <f t="shared" si="53"/>
        <v>0</v>
      </c>
      <c r="K325" s="155">
        <f t="shared" si="54"/>
        <v>0</v>
      </c>
      <c r="L325" s="155">
        <f>IF(F325="Current ASP",IF(ISERROR(VLOOKUP(A325,#REF!,3,FALSE)),1,1-VLOOKUP(A325,#REF!,3,FALSE)),0)</f>
        <v>0</v>
      </c>
      <c r="M325" s="137">
        <v>0</v>
      </c>
      <c r="N325" s="154">
        <f t="shared" si="55"/>
        <v>0</v>
      </c>
      <c r="O325" s="154">
        <f t="shared" si="56"/>
        <v>0</v>
      </c>
      <c r="P325" s="154">
        <f t="shared" si="57"/>
        <v>0</v>
      </c>
      <c r="Q325" s="154">
        <v>723.22961342397628</v>
      </c>
      <c r="R325" s="154">
        <f t="shared" si="58"/>
        <v>723.22961342397628</v>
      </c>
      <c r="S325" s="154">
        <f t="shared" si="59"/>
        <v>0</v>
      </c>
      <c r="T325" s="154">
        <f t="shared" si="60"/>
        <v>0</v>
      </c>
      <c r="U325" s="154">
        <f t="shared" si="61"/>
        <v>723.22961342397628</v>
      </c>
      <c r="V325" s="154">
        <f t="shared" si="62"/>
        <v>0</v>
      </c>
      <c r="W325" s="154">
        <f t="shared" si="63"/>
        <v>0</v>
      </c>
      <c r="X325" s="137">
        <f t="shared" si="64"/>
        <v>0</v>
      </c>
      <c r="Y325" s="137">
        <f t="shared" si="65"/>
        <v>0</v>
      </c>
    </row>
    <row r="326" spans="1:25">
      <c r="A326" s="153">
        <v>760</v>
      </c>
      <c r="B326" s="153" t="s">
        <v>164</v>
      </c>
      <c r="C326" s="153" t="s">
        <v>165</v>
      </c>
      <c r="D326" s="153" t="s">
        <v>246</v>
      </c>
      <c r="E326" s="153" t="s">
        <v>167</v>
      </c>
      <c r="F326" s="136" t="s">
        <v>168</v>
      </c>
      <c r="G326" s="154">
        <v>6.7627518173399999</v>
      </c>
      <c r="H326" s="154">
        <v>0</v>
      </c>
      <c r="I326" s="154">
        <v>0</v>
      </c>
      <c r="J326" s="155">
        <f t="shared" si="53"/>
        <v>0</v>
      </c>
      <c r="K326" s="155">
        <f t="shared" si="54"/>
        <v>0</v>
      </c>
      <c r="L326" s="155">
        <f>IF(F326="Current ASP",IF(ISERROR(VLOOKUP(A326,#REF!,3,FALSE)),1,1-VLOOKUP(A326,#REF!,3,FALSE)),0)</f>
        <v>0</v>
      </c>
      <c r="M326" s="137">
        <v>344.447715362</v>
      </c>
      <c r="N326" s="154">
        <f t="shared" si="55"/>
        <v>344.447715362</v>
      </c>
      <c r="O326" s="154">
        <f t="shared" si="56"/>
        <v>0</v>
      </c>
      <c r="P326" s="154">
        <f t="shared" si="57"/>
        <v>0</v>
      </c>
      <c r="Q326" s="154">
        <v>12.592048994187333</v>
      </c>
      <c r="R326" s="154">
        <f t="shared" si="58"/>
        <v>12.592048994187333</v>
      </c>
      <c r="S326" s="154">
        <f t="shared" si="59"/>
        <v>0</v>
      </c>
      <c r="T326" s="154">
        <f t="shared" si="60"/>
        <v>0</v>
      </c>
      <c r="U326" s="154">
        <f t="shared" si="61"/>
        <v>357.03976435618733</v>
      </c>
      <c r="V326" s="154">
        <f t="shared" si="62"/>
        <v>0</v>
      </c>
      <c r="W326" s="154">
        <f t="shared" si="63"/>
        <v>0</v>
      </c>
      <c r="X326" s="137">
        <f t="shared" si="64"/>
        <v>0</v>
      </c>
      <c r="Y326" s="137">
        <f t="shared" si="65"/>
        <v>0</v>
      </c>
    </row>
    <row r="327" spans="1:25">
      <c r="A327" s="153">
        <v>761</v>
      </c>
      <c r="B327" s="153" t="s">
        <v>164</v>
      </c>
      <c r="C327" s="153" t="s">
        <v>165</v>
      </c>
      <c r="D327" s="153" t="s">
        <v>246</v>
      </c>
      <c r="E327" s="153" t="s">
        <v>167</v>
      </c>
      <c r="F327" s="136" t="s">
        <v>168</v>
      </c>
      <c r="G327" s="154">
        <v>60.3281637523</v>
      </c>
      <c r="H327" s="154">
        <v>0</v>
      </c>
      <c r="I327" s="154">
        <v>0</v>
      </c>
      <c r="J327" s="155">
        <f t="shared" si="53"/>
        <v>0</v>
      </c>
      <c r="K327" s="155">
        <f t="shared" si="54"/>
        <v>0</v>
      </c>
      <c r="L327" s="155">
        <f>IF(F327="Current ASP",IF(ISERROR(VLOOKUP(A327,#REF!,3,FALSE)),1,1-VLOOKUP(A327,#REF!,3,FALSE)),0)</f>
        <v>0</v>
      </c>
      <c r="M327" s="137">
        <v>92.490588773400006</v>
      </c>
      <c r="N327" s="154">
        <f t="shared" si="55"/>
        <v>92.490588773400006</v>
      </c>
      <c r="O327" s="154">
        <f t="shared" si="56"/>
        <v>0</v>
      </c>
      <c r="P327" s="154">
        <f t="shared" si="57"/>
        <v>0</v>
      </c>
      <c r="Q327" s="154">
        <v>63.845919991341084</v>
      </c>
      <c r="R327" s="154">
        <f t="shared" si="58"/>
        <v>63.845919991341084</v>
      </c>
      <c r="S327" s="154">
        <f t="shared" si="59"/>
        <v>0</v>
      </c>
      <c r="T327" s="154">
        <f t="shared" si="60"/>
        <v>0</v>
      </c>
      <c r="U327" s="154">
        <f t="shared" si="61"/>
        <v>156.3365087647411</v>
      </c>
      <c r="V327" s="154">
        <f t="shared" si="62"/>
        <v>0</v>
      </c>
      <c r="W327" s="154">
        <f t="shared" si="63"/>
        <v>0</v>
      </c>
      <c r="X327" s="137">
        <f t="shared" si="64"/>
        <v>0</v>
      </c>
      <c r="Y327" s="137">
        <f t="shared" si="65"/>
        <v>0</v>
      </c>
    </row>
    <row r="328" spans="1:25">
      <c r="A328" s="153">
        <v>801</v>
      </c>
      <c r="B328" s="153" t="s">
        <v>164</v>
      </c>
      <c r="C328" s="153" t="s">
        <v>165</v>
      </c>
      <c r="D328" s="153" t="s">
        <v>251</v>
      </c>
      <c r="E328" s="153" t="s">
        <v>167</v>
      </c>
      <c r="F328" s="136" t="s">
        <v>168</v>
      </c>
      <c r="G328" s="154">
        <v>50.127255892800001</v>
      </c>
      <c r="H328" s="154">
        <v>0</v>
      </c>
      <c r="I328" s="154">
        <v>0</v>
      </c>
      <c r="J328" s="155">
        <f t="shared" si="53"/>
        <v>0</v>
      </c>
      <c r="K328" s="155">
        <f t="shared" si="54"/>
        <v>0</v>
      </c>
      <c r="L328" s="155">
        <f>IF(F328="Current ASP",IF(ISERROR(VLOOKUP(A328,#REF!,3,FALSE)),1,1-VLOOKUP(A328,#REF!,3,FALSE)),0)</f>
        <v>0</v>
      </c>
      <c r="M328" s="137">
        <v>1059.65511874</v>
      </c>
      <c r="N328" s="154">
        <f t="shared" si="55"/>
        <v>1059.65511874</v>
      </c>
      <c r="O328" s="154">
        <f t="shared" si="56"/>
        <v>0</v>
      </c>
      <c r="P328" s="154">
        <f t="shared" si="57"/>
        <v>0</v>
      </c>
      <c r="Q328" s="154">
        <v>157.87267991243914</v>
      </c>
      <c r="R328" s="154">
        <f t="shared" si="58"/>
        <v>157.87267991243914</v>
      </c>
      <c r="S328" s="154">
        <f t="shared" si="59"/>
        <v>0</v>
      </c>
      <c r="T328" s="154">
        <f t="shared" si="60"/>
        <v>0</v>
      </c>
      <c r="U328" s="154">
        <f t="shared" si="61"/>
        <v>1217.5277986524393</v>
      </c>
      <c r="V328" s="154">
        <f t="shared" si="62"/>
        <v>0</v>
      </c>
      <c r="W328" s="154">
        <f t="shared" si="63"/>
        <v>0</v>
      </c>
      <c r="X328" s="137">
        <f t="shared" si="64"/>
        <v>0</v>
      </c>
      <c r="Y328" s="137">
        <f t="shared" si="65"/>
        <v>0</v>
      </c>
    </row>
    <row r="329" spans="1:25">
      <c r="A329" s="153">
        <v>802</v>
      </c>
      <c r="B329" s="153" t="s">
        <v>164</v>
      </c>
      <c r="C329" s="153" t="s">
        <v>165</v>
      </c>
      <c r="D329" s="153" t="s">
        <v>251</v>
      </c>
      <c r="E329" s="153" t="s">
        <v>167</v>
      </c>
      <c r="F329" s="136" t="s">
        <v>168</v>
      </c>
      <c r="G329" s="154">
        <v>95.244002883600004</v>
      </c>
      <c r="H329" s="154">
        <v>0</v>
      </c>
      <c r="I329" s="154">
        <v>0</v>
      </c>
      <c r="J329" s="155">
        <f t="shared" si="53"/>
        <v>0</v>
      </c>
      <c r="K329" s="155">
        <f t="shared" si="54"/>
        <v>0</v>
      </c>
      <c r="L329" s="155">
        <f>IF(F329="Current ASP",IF(ISERROR(VLOOKUP(A329,#REF!,3,FALSE)),1,1-VLOOKUP(A329,#REF!,3,FALSE)),0)</f>
        <v>0</v>
      </c>
      <c r="M329" s="137">
        <v>1599.4493386500001</v>
      </c>
      <c r="N329" s="154">
        <f t="shared" si="55"/>
        <v>1599.4493386500001</v>
      </c>
      <c r="O329" s="154">
        <f t="shared" si="56"/>
        <v>0</v>
      </c>
      <c r="P329" s="154">
        <f t="shared" si="57"/>
        <v>0</v>
      </c>
      <c r="Q329" s="154">
        <v>458.56378705648217</v>
      </c>
      <c r="R329" s="154">
        <f t="shared" si="58"/>
        <v>458.56378705648217</v>
      </c>
      <c r="S329" s="154">
        <f t="shared" si="59"/>
        <v>0</v>
      </c>
      <c r="T329" s="154">
        <f t="shared" si="60"/>
        <v>0</v>
      </c>
      <c r="U329" s="154">
        <f t="shared" si="61"/>
        <v>2058.0131257064822</v>
      </c>
      <c r="V329" s="154">
        <f t="shared" si="62"/>
        <v>0</v>
      </c>
      <c r="W329" s="154">
        <f t="shared" si="63"/>
        <v>0</v>
      </c>
      <c r="X329" s="137">
        <f t="shared" si="64"/>
        <v>0</v>
      </c>
      <c r="Y329" s="137">
        <f t="shared" si="65"/>
        <v>0</v>
      </c>
    </row>
    <row r="330" spans="1:25">
      <c r="A330" s="153">
        <v>803</v>
      </c>
      <c r="B330" s="153" t="s">
        <v>164</v>
      </c>
      <c r="C330" s="153" t="s">
        <v>165</v>
      </c>
      <c r="D330" s="153" t="s">
        <v>251</v>
      </c>
      <c r="E330" s="153" t="s">
        <v>167</v>
      </c>
      <c r="F330" s="136" t="s">
        <v>168</v>
      </c>
      <c r="G330" s="154">
        <v>88.365294753599997</v>
      </c>
      <c r="H330" s="154">
        <v>0</v>
      </c>
      <c r="I330" s="154">
        <v>0</v>
      </c>
      <c r="J330" s="155">
        <f t="shared" ref="J330:J393" si="66">IF(H330&gt;0,H330/G330,0)</f>
        <v>0</v>
      </c>
      <c r="K330" s="155">
        <f t="shared" ref="K330:K393" si="67">IF(E330="Greenfield",1-J330,0)</f>
        <v>0</v>
      </c>
      <c r="L330" s="155">
        <f>IF(F330="Current ASP",IF(ISERROR(VLOOKUP(A330,#REF!,3,FALSE)),1,1-VLOOKUP(A330,#REF!,3,FALSE)),0)</f>
        <v>0</v>
      </c>
      <c r="M330" s="137">
        <v>1877.7184399400001</v>
      </c>
      <c r="N330" s="154">
        <f t="shared" ref="N330:N393" si="68">IF($E330="Established",$M330,0)</f>
        <v>1877.7184399400001</v>
      </c>
      <c r="O330" s="154">
        <f t="shared" ref="O330:O393" si="69">IF($E330="Greenfield",$M330*J330,0)</f>
        <v>0</v>
      </c>
      <c r="P330" s="154">
        <f t="shared" ref="P330:P393" si="70">IF($E330="Greenfield",$M330*K330,0)</f>
        <v>0</v>
      </c>
      <c r="Q330" s="154">
        <v>419.96456472435432</v>
      </c>
      <c r="R330" s="154">
        <f t="shared" ref="R330:R393" si="71">IF($E330="Established",$Q330,0)</f>
        <v>419.96456472435432</v>
      </c>
      <c r="S330" s="154">
        <f t="shared" ref="S330:S393" si="72">IF($E330="Greenfield",$Q330*J330,0)</f>
        <v>0</v>
      </c>
      <c r="T330" s="154">
        <f t="shared" ref="T330:T393" si="73">IF($E330="Greenfield",$Q330*K330,0)</f>
        <v>0</v>
      </c>
      <c r="U330" s="154">
        <f t="shared" ref="U330:U393" si="74">N330+R330</f>
        <v>2297.6830046643545</v>
      </c>
      <c r="V330" s="154">
        <f t="shared" ref="V330:V393" si="75">O330+S330</f>
        <v>0</v>
      </c>
      <c r="W330" s="154">
        <f t="shared" ref="W330:W393" si="76">P330+T330</f>
        <v>0</v>
      </c>
      <c r="X330" s="137">
        <f t="shared" ref="X330:X393" si="77">L330*M330*K330</f>
        <v>0</v>
      </c>
      <c r="Y330" s="137">
        <f t="shared" ref="Y330:Y393" si="78">Q330*L330*K330</f>
        <v>0</v>
      </c>
    </row>
    <row r="331" spans="1:25">
      <c r="A331" s="153">
        <v>804</v>
      </c>
      <c r="B331" s="153" t="s">
        <v>164</v>
      </c>
      <c r="C331" s="153" t="s">
        <v>165</v>
      </c>
      <c r="D331" s="153" t="s">
        <v>251</v>
      </c>
      <c r="E331" s="153" t="s">
        <v>167</v>
      </c>
      <c r="F331" s="136" t="s">
        <v>168</v>
      </c>
      <c r="G331" s="154">
        <v>7.0933519627499999</v>
      </c>
      <c r="H331" s="154">
        <v>0</v>
      </c>
      <c r="I331" s="154">
        <v>0</v>
      </c>
      <c r="J331" s="155">
        <f t="shared" si="66"/>
        <v>0</v>
      </c>
      <c r="K331" s="155">
        <f t="shared" si="67"/>
        <v>0</v>
      </c>
      <c r="L331" s="155">
        <f>IF(F331="Current ASP",IF(ISERROR(VLOOKUP(A331,#REF!,3,FALSE)),1,1-VLOOKUP(A331,#REF!,3,FALSE)),0)</f>
        <v>0</v>
      </c>
      <c r="M331" s="137">
        <v>0</v>
      </c>
      <c r="N331" s="154">
        <f t="shared" si="68"/>
        <v>0</v>
      </c>
      <c r="O331" s="154">
        <f t="shared" si="69"/>
        <v>0</v>
      </c>
      <c r="P331" s="154">
        <f t="shared" si="70"/>
        <v>0</v>
      </c>
      <c r="Q331" s="154">
        <v>639.68509808790793</v>
      </c>
      <c r="R331" s="154">
        <f t="shared" si="71"/>
        <v>639.68509808790793</v>
      </c>
      <c r="S331" s="154">
        <f t="shared" si="72"/>
        <v>0</v>
      </c>
      <c r="T331" s="154">
        <f t="shared" si="73"/>
        <v>0</v>
      </c>
      <c r="U331" s="154">
        <f t="shared" si="74"/>
        <v>639.68509808790793</v>
      </c>
      <c r="V331" s="154">
        <f t="shared" si="75"/>
        <v>0</v>
      </c>
      <c r="W331" s="154">
        <f t="shared" si="76"/>
        <v>0</v>
      </c>
      <c r="X331" s="137">
        <f t="shared" si="77"/>
        <v>0</v>
      </c>
      <c r="Y331" s="137">
        <f t="shared" si="78"/>
        <v>0</v>
      </c>
    </row>
    <row r="332" spans="1:25">
      <c r="A332" s="153">
        <v>805</v>
      </c>
      <c r="B332" s="153" t="s">
        <v>164</v>
      </c>
      <c r="C332" s="153" t="s">
        <v>165</v>
      </c>
      <c r="D332" s="153" t="s">
        <v>252</v>
      </c>
      <c r="E332" s="153" t="s">
        <v>167</v>
      </c>
      <c r="F332" s="136" t="s">
        <v>168</v>
      </c>
      <c r="G332" s="154">
        <v>81.279859304300004</v>
      </c>
      <c r="H332" s="154">
        <v>0</v>
      </c>
      <c r="I332" s="154">
        <v>0</v>
      </c>
      <c r="J332" s="155">
        <f t="shared" si="66"/>
        <v>0</v>
      </c>
      <c r="K332" s="155">
        <f t="shared" si="67"/>
        <v>0</v>
      </c>
      <c r="L332" s="155">
        <f>IF(F332="Current ASP",IF(ISERROR(VLOOKUP(A332,#REF!,3,FALSE)),1,1-VLOOKUP(A332,#REF!,3,FALSE)),0)</f>
        <v>0</v>
      </c>
      <c r="M332" s="137">
        <v>1681.5746027499999</v>
      </c>
      <c r="N332" s="154">
        <f t="shared" si="68"/>
        <v>1681.5746027499999</v>
      </c>
      <c r="O332" s="154">
        <f t="shared" si="69"/>
        <v>0</v>
      </c>
      <c r="P332" s="154">
        <f t="shared" si="70"/>
        <v>0</v>
      </c>
      <c r="Q332" s="154">
        <v>434.1566712488891</v>
      </c>
      <c r="R332" s="154">
        <f t="shared" si="71"/>
        <v>434.1566712488891</v>
      </c>
      <c r="S332" s="154">
        <f t="shared" si="72"/>
        <v>0</v>
      </c>
      <c r="T332" s="154">
        <f t="shared" si="73"/>
        <v>0</v>
      </c>
      <c r="U332" s="154">
        <f t="shared" si="74"/>
        <v>2115.7312739988893</v>
      </c>
      <c r="V332" s="154">
        <f t="shared" si="75"/>
        <v>0</v>
      </c>
      <c r="W332" s="154">
        <f t="shared" si="76"/>
        <v>0</v>
      </c>
      <c r="X332" s="137">
        <f t="shared" si="77"/>
        <v>0</v>
      </c>
      <c r="Y332" s="137">
        <f t="shared" si="78"/>
        <v>0</v>
      </c>
    </row>
    <row r="333" spans="1:25">
      <c r="A333" s="153">
        <v>806</v>
      </c>
      <c r="B333" s="153" t="s">
        <v>164</v>
      </c>
      <c r="C333" s="153" t="s">
        <v>165</v>
      </c>
      <c r="D333" s="153" t="s">
        <v>252</v>
      </c>
      <c r="E333" s="153" t="s">
        <v>167</v>
      </c>
      <c r="F333" s="136" t="s">
        <v>168</v>
      </c>
      <c r="G333" s="154">
        <v>61.408159744899997</v>
      </c>
      <c r="H333" s="154">
        <v>0</v>
      </c>
      <c r="I333" s="154">
        <v>0</v>
      </c>
      <c r="J333" s="155">
        <f t="shared" si="66"/>
        <v>0</v>
      </c>
      <c r="K333" s="155">
        <f t="shared" si="67"/>
        <v>0</v>
      </c>
      <c r="L333" s="155">
        <f>IF(F333="Current ASP",IF(ISERROR(VLOOKUP(A333,#REF!,3,FALSE)),1,1-VLOOKUP(A333,#REF!,3,FALSE)),0)</f>
        <v>0</v>
      </c>
      <c r="M333" s="137">
        <v>1581.1106851300001</v>
      </c>
      <c r="N333" s="154">
        <f t="shared" si="68"/>
        <v>1581.1106851300001</v>
      </c>
      <c r="O333" s="154">
        <f t="shared" si="69"/>
        <v>0</v>
      </c>
      <c r="P333" s="154">
        <f t="shared" si="70"/>
        <v>0</v>
      </c>
      <c r="Q333" s="154">
        <v>209.48269090602076</v>
      </c>
      <c r="R333" s="154">
        <f t="shared" si="71"/>
        <v>209.48269090602076</v>
      </c>
      <c r="S333" s="154">
        <f t="shared" si="72"/>
        <v>0</v>
      </c>
      <c r="T333" s="154">
        <f t="shared" si="73"/>
        <v>0</v>
      </c>
      <c r="U333" s="154">
        <f t="shared" si="74"/>
        <v>1790.5933760360208</v>
      </c>
      <c r="V333" s="154">
        <f t="shared" si="75"/>
        <v>0</v>
      </c>
      <c r="W333" s="154">
        <f t="shared" si="76"/>
        <v>0</v>
      </c>
      <c r="X333" s="137">
        <f t="shared" si="77"/>
        <v>0</v>
      </c>
      <c r="Y333" s="137">
        <f t="shared" si="78"/>
        <v>0</v>
      </c>
    </row>
    <row r="334" spans="1:25">
      <c r="A334" s="153">
        <v>807</v>
      </c>
      <c r="B334" s="153" t="s">
        <v>164</v>
      </c>
      <c r="C334" s="153" t="s">
        <v>165</v>
      </c>
      <c r="D334" s="153" t="s">
        <v>253</v>
      </c>
      <c r="E334" s="153" t="s">
        <v>167</v>
      </c>
      <c r="F334" s="136" t="s">
        <v>168</v>
      </c>
      <c r="G334" s="154">
        <v>66.579066353000002</v>
      </c>
      <c r="H334" s="154">
        <v>0</v>
      </c>
      <c r="I334" s="154">
        <v>0</v>
      </c>
      <c r="J334" s="155">
        <f t="shared" si="66"/>
        <v>0</v>
      </c>
      <c r="K334" s="155">
        <f t="shared" si="67"/>
        <v>0</v>
      </c>
      <c r="L334" s="155">
        <f>IF(F334="Current ASP",IF(ISERROR(VLOOKUP(A334,#REF!,3,FALSE)),1,1-VLOOKUP(A334,#REF!,3,FALSE)),0)</f>
        <v>0</v>
      </c>
      <c r="M334" s="137">
        <v>1746.1585499600001</v>
      </c>
      <c r="N334" s="154">
        <f t="shared" si="68"/>
        <v>1746.1585499600001</v>
      </c>
      <c r="O334" s="154">
        <f t="shared" si="69"/>
        <v>0</v>
      </c>
      <c r="P334" s="154">
        <f t="shared" si="70"/>
        <v>0</v>
      </c>
      <c r="Q334" s="154">
        <v>211.36205540659418</v>
      </c>
      <c r="R334" s="154">
        <f t="shared" si="71"/>
        <v>211.36205540659418</v>
      </c>
      <c r="S334" s="154">
        <f t="shared" si="72"/>
        <v>0</v>
      </c>
      <c r="T334" s="154">
        <f t="shared" si="73"/>
        <v>0</v>
      </c>
      <c r="U334" s="154">
        <f t="shared" si="74"/>
        <v>1957.5206053665943</v>
      </c>
      <c r="V334" s="154">
        <f t="shared" si="75"/>
        <v>0</v>
      </c>
      <c r="W334" s="154">
        <f t="shared" si="76"/>
        <v>0</v>
      </c>
      <c r="X334" s="137">
        <f t="shared" si="77"/>
        <v>0</v>
      </c>
      <c r="Y334" s="137">
        <f t="shared" si="78"/>
        <v>0</v>
      </c>
    </row>
    <row r="335" spans="1:25">
      <c r="A335" s="153">
        <v>808</v>
      </c>
      <c r="B335" s="153" t="s">
        <v>164</v>
      </c>
      <c r="C335" s="153" t="s">
        <v>165</v>
      </c>
      <c r="D335" s="153" t="s">
        <v>253</v>
      </c>
      <c r="E335" s="153" t="s">
        <v>167</v>
      </c>
      <c r="F335" s="136" t="s">
        <v>168</v>
      </c>
      <c r="G335" s="154">
        <v>82.697580393899997</v>
      </c>
      <c r="H335" s="154">
        <v>0</v>
      </c>
      <c r="I335" s="154">
        <v>0</v>
      </c>
      <c r="J335" s="155">
        <f t="shared" si="66"/>
        <v>0</v>
      </c>
      <c r="K335" s="155">
        <f t="shared" si="67"/>
        <v>0</v>
      </c>
      <c r="L335" s="155">
        <f>IF(F335="Current ASP",IF(ISERROR(VLOOKUP(A335,#REF!,3,FALSE)),1,1-VLOOKUP(A335,#REF!,3,FALSE)),0)</f>
        <v>0</v>
      </c>
      <c r="M335" s="137">
        <v>2143.2302196599999</v>
      </c>
      <c r="N335" s="154">
        <f t="shared" si="68"/>
        <v>2143.2302196599999</v>
      </c>
      <c r="O335" s="154">
        <f t="shared" si="69"/>
        <v>0</v>
      </c>
      <c r="P335" s="154">
        <f t="shared" si="70"/>
        <v>0</v>
      </c>
      <c r="Q335" s="154">
        <v>280.17568302346797</v>
      </c>
      <c r="R335" s="154">
        <f t="shared" si="71"/>
        <v>280.17568302346797</v>
      </c>
      <c r="S335" s="154">
        <f t="shared" si="72"/>
        <v>0</v>
      </c>
      <c r="T335" s="154">
        <f t="shared" si="73"/>
        <v>0</v>
      </c>
      <c r="U335" s="154">
        <f t="shared" si="74"/>
        <v>2423.405902683468</v>
      </c>
      <c r="V335" s="154">
        <f t="shared" si="75"/>
        <v>0</v>
      </c>
      <c r="W335" s="154">
        <f t="shared" si="76"/>
        <v>0</v>
      </c>
      <c r="X335" s="137">
        <f t="shared" si="77"/>
        <v>0</v>
      </c>
      <c r="Y335" s="137">
        <f t="shared" si="78"/>
        <v>0</v>
      </c>
    </row>
    <row r="336" spans="1:25">
      <c r="A336" s="153">
        <v>809</v>
      </c>
      <c r="B336" s="153" t="s">
        <v>164</v>
      </c>
      <c r="C336" s="153" t="s">
        <v>165</v>
      </c>
      <c r="D336" s="153" t="s">
        <v>253</v>
      </c>
      <c r="E336" s="153" t="s">
        <v>167</v>
      </c>
      <c r="F336" s="136" t="s">
        <v>168</v>
      </c>
      <c r="G336" s="154">
        <v>63.773835994099997</v>
      </c>
      <c r="H336" s="154">
        <v>0</v>
      </c>
      <c r="I336" s="154">
        <v>0</v>
      </c>
      <c r="J336" s="155">
        <f t="shared" si="66"/>
        <v>0</v>
      </c>
      <c r="K336" s="155">
        <f t="shared" si="67"/>
        <v>0</v>
      </c>
      <c r="L336" s="155">
        <f>IF(F336="Current ASP",IF(ISERROR(VLOOKUP(A336,#REF!,3,FALSE)),1,1-VLOOKUP(A336,#REF!,3,FALSE)),0)</f>
        <v>0</v>
      </c>
      <c r="M336" s="137">
        <v>1821.1078186499999</v>
      </c>
      <c r="N336" s="154">
        <f t="shared" si="68"/>
        <v>1821.1078186499999</v>
      </c>
      <c r="O336" s="154">
        <f t="shared" si="69"/>
        <v>0</v>
      </c>
      <c r="P336" s="154">
        <f t="shared" si="70"/>
        <v>0</v>
      </c>
      <c r="Q336" s="154">
        <v>194.45334794916042</v>
      </c>
      <c r="R336" s="154">
        <f t="shared" si="71"/>
        <v>194.45334794916042</v>
      </c>
      <c r="S336" s="154">
        <f t="shared" si="72"/>
        <v>0</v>
      </c>
      <c r="T336" s="154">
        <f t="shared" si="73"/>
        <v>0</v>
      </c>
      <c r="U336" s="154">
        <f t="shared" si="74"/>
        <v>2015.5611665991603</v>
      </c>
      <c r="V336" s="154">
        <f t="shared" si="75"/>
        <v>0</v>
      </c>
      <c r="W336" s="154">
        <f t="shared" si="76"/>
        <v>0</v>
      </c>
      <c r="X336" s="137">
        <f t="shared" si="77"/>
        <v>0</v>
      </c>
      <c r="Y336" s="137">
        <f t="shared" si="78"/>
        <v>0</v>
      </c>
    </row>
    <row r="337" spans="1:25">
      <c r="A337" s="153">
        <v>810</v>
      </c>
      <c r="B337" s="153" t="s">
        <v>164</v>
      </c>
      <c r="C337" s="153" t="s">
        <v>165</v>
      </c>
      <c r="D337" s="153" t="s">
        <v>253</v>
      </c>
      <c r="E337" s="153" t="s">
        <v>167</v>
      </c>
      <c r="F337" s="136" t="s">
        <v>168</v>
      </c>
      <c r="G337" s="154">
        <v>30.157802144600002</v>
      </c>
      <c r="H337" s="154">
        <v>0</v>
      </c>
      <c r="I337" s="154">
        <v>0</v>
      </c>
      <c r="J337" s="155">
        <f t="shared" si="66"/>
        <v>0</v>
      </c>
      <c r="K337" s="155">
        <f t="shared" si="67"/>
        <v>0</v>
      </c>
      <c r="L337" s="155">
        <f>IF(F337="Current ASP",IF(ISERROR(VLOOKUP(A337,#REF!,3,FALSE)),1,1-VLOOKUP(A337,#REF!,3,FALSE)),0)</f>
        <v>0</v>
      </c>
      <c r="M337" s="137">
        <v>631.48747514499996</v>
      </c>
      <c r="N337" s="154">
        <f t="shared" si="68"/>
        <v>631.48747514499996</v>
      </c>
      <c r="O337" s="154">
        <f t="shared" si="69"/>
        <v>0</v>
      </c>
      <c r="P337" s="154">
        <f t="shared" si="70"/>
        <v>0</v>
      </c>
      <c r="Q337" s="154">
        <v>365.51753588270162</v>
      </c>
      <c r="R337" s="154">
        <f t="shared" si="71"/>
        <v>365.51753588270162</v>
      </c>
      <c r="S337" s="154">
        <f t="shared" si="72"/>
        <v>0</v>
      </c>
      <c r="T337" s="154">
        <f t="shared" si="73"/>
        <v>0</v>
      </c>
      <c r="U337" s="154">
        <f t="shared" si="74"/>
        <v>997.00501102770158</v>
      </c>
      <c r="V337" s="154">
        <f t="shared" si="75"/>
        <v>0</v>
      </c>
      <c r="W337" s="154">
        <f t="shared" si="76"/>
        <v>0</v>
      </c>
      <c r="X337" s="137">
        <f t="shared" si="77"/>
        <v>0</v>
      </c>
      <c r="Y337" s="137">
        <f t="shared" si="78"/>
        <v>0</v>
      </c>
    </row>
    <row r="338" spans="1:25">
      <c r="A338" s="153">
        <v>811</v>
      </c>
      <c r="B338" s="153" t="s">
        <v>164</v>
      </c>
      <c r="C338" s="153" t="s">
        <v>165</v>
      </c>
      <c r="D338" s="153" t="s">
        <v>253</v>
      </c>
      <c r="E338" s="153" t="s">
        <v>167</v>
      </c>
      <c r="F338" s="136" t="s">
        <v>168</v>
      </c>
      <c r="G338" s="154">
        <v>37.317831377399997</v>
      </c>
      <c r="H338" s="154">
        <v>0</v>
      </c>
      <c r="I338" s="154">
        <v>0</v>
      </c>
      <c r="J338" s="155">
        <f t="shared" si="66"/>
        <v>0</v>
      </c>
      <c r="K338" s="155">
        <f t="shared" si="67"/>
        <v>0</v>
      </c>
      <c r="L338" s="155">
        <f>IF(F338="Current ASP",IF(ISERROR(VLOOKUP(A338,#REF!,3,FALSE)),1,1-VLOOKUP(A338,#REF!,3,FALSE)),0)</f>
        <v>0</v>
      </c>
      <c r="M338" s="137">
        <v>727.16739496000002</v>
      </c>
      <c r="N338" s="154">
        <f t="shared" si="68"/>
        <v>727.16739496000002</v>
      </c>
      <c r="O338" s="154">
        <f t="shared" si="69"/>
        <v>0</v>
      </c>
      <c r="P338" s="154">
        <f t="shared" si="70"/>
        <v>0</v>
      </c>
      <c r="Q338" s="154">
        <v>67.159204992853134</v>
      </c>
      <c r="R338" s="154">
        <f t="shared" si="71"/>
        <v>67.159204992853134</v>
      </c>
      <c r="S338" s="154">
        <f t="shared" si="72"/>
        <v>0</v>
      </c>
      <c r="T338" s="154">
        <f t="shared" si="73"/>
        <v>0</v>
      </c>
      <c r="U338" s="154">
        <f t="shared" si="74"/>
        <v>794.32659995285314</v>
      </c>
      <c r="V338" s="154">
        <f t="shared" si="75"/>
        <v>0</v>
      </c>
      <c r="W338" s="154">
        <f t="shared" si="76"/>
        <v>0</v>
      </c>
      <c r="X338" s="137">
        <f t="shared" si="77"/>
        <v>0</v>
      </c>
      <c r="Y338" s="137">
        <f t="shared" si="78"/>
        <v>0</v>
      </c>
    </row>
    <row r="339" spans="1:25">
      <c r="A339" s="153">
        <v>812</v>
      </c>
      <c r="B339" s="153" t="s">
        <v>164</v>
      </c>
      <c r="C339" s="153" t="s">
        <v>165</v>
      </c>
      <c r="D339" s="153" t="s">
        <v>254</v>
      </c>
      <c r="E339" s="153" t="s">
        <v>167</v>
      </c>
      <c r="F339" s="136" t="s">
        <v>168</v>
      </c>
      <c r="G339" s="154">
        <v>12.659222143399999</v>
      </c>
      <c r="H339" s="154">
        <v>0</v>
      </c>
      <c r="I339" s="154">
        <v>0</v>
      </c>
      <c r="J339" s="155">
        <f t="shared" si="66"/>
        <v>0</v>
      </c>
      <c r="K339" s="155">
        <f t="shared" si="67"/>
        <v>0</v>
      </c>
      <c r="L339" s="155">
        <f>IF(F339="Current ASP",IF(ISERROR(VLOOKUP(A339,#REF!,3,FALSE)),1,1-VLOOKUP(A339,#REF!,3,FALSE)),0)</f>
        <v>0</v>
      </c>
      <c r="M339" s="137">
        <v>40.723408695099998</v>
      </c>
      <c r="N339" s="154">
        <f t="shared" si="68"/>
        <v>40.723408695099998</v>
      </c>
      <c r="O339" s="154">
        <f t="shared" si="69"/>
        <v>0</v>
      </c>
      <c r="P339" s="154">
        <f t="shared" si="70"/>
        <v>0</v>
      </c>
      <c r="Q339" s="154">
        <v>5905.0494331915334</v>
      </c>
      <c r="R339" s="154">
        <f t="shared" si="71"/>
        <v>5905.0494331915334</v>
      </c>
      <c r="S339" s="154">
        <f t="shared" si="72"/>
        <v>0</v>
      </c>
      <c r="T339" s="154">
        <f t="shared" si="73"/>
        <v>0</v>
      </c>
      <c r="U339" s="154">
        <f t="shared" si="74"/>
        <v>5945.7728418866336</v>
      </c>
      <c r="V339" s="154">
        <f t="shared" si="75"/>
        <v>0</v>
      </c>
      <c r="W339" s="154">
        <f t="shared" si="76"/>
        <v>0</v>
      </c>
      <c r="X339" s="137">
        <f t="shared" si="77"/>
        <v>0</v>
      </c>
      <c r="Y339" s="137">
        <f t="shared" si="78"/>
        <v>0</v>
      </c>
    </row>
    <row r="340" spans="1:25">
      <c r="A340" s="153">
        <v>813</v>
      </c>
      <c r="B340" s="153" t="s">
        <v>164</v>
      </c>
      <c r="C340" s="153" t="s">
        <v>165</v>
      </c>
      <c r="D340" s="153" t="s">
        <v>254</v>
      </c>
      <c r="E340" s="153" t="s">
        <v>167</v>
      </c>
      <c r="F340" s="136" t="s">
        <v>168</v>
      </c>
      <c r="G340" s="154">
        <v>19.349459515700001</v>
      </c>
      <c r="H340" s="154">
        <v>0</v>
      </c>
      <c r="I340" s="154">
        <v>0</v>
      </c>
      <c r="J340" s="155">
        <f t="shared" si="66"/>
        <v>0</v>
      </c>
      <c r="K340" s="155">
        <f t="shared" si="67"/>
        <v>0</v>
      </c>
      <c r="L340" s="155">
        <f>IF(F340="Current ASP",IF(ISERROR(VLOOKUP(A340,#REF!,3,FALSE)),1,1-VLOOKUP(A340,#REF!,3,FALSE)),0)</f>
        <v>0</v>
      </c>
      <c r="M340" s="137">
        <v>209.69849346500001</v>
      </c>
      <c r="N340" s="154">
        <f t="shared" si="68"/>
        <v>209.69849346500001</v>
      </c>
      <c r="O340" s="154">
        <f t="shared" si="69"/>
        <v>0</v>
      </c>
      <c r="P340" s="154">
        <f t="shared" si="70"/>
        <v>0</v>
      </c>
      <c r="Q340" s="154">
        <v>88.864985457132548</v>
      </c>
      <c r="R340" s="154">
        <f t="shared" si="71"/>
        <v>88.864985457132548</v>
      </c>
      <c r="S340" s="154">
        <f t="shared" si="72"/>
        <v>0</v>
      </c>
      <c r="T340" s="154">
        <f t="shared" si="73"/>
        <v>0</v>
      </c>
      <c r="U340" s="154">
        <f t="shared" si="74"/>
        <v>298.56347892213256</v>
      </c>
      <c r="V340" s="154">
        <f t="shared" si="75"/>
        <v>0</v>
      </c>
      <c r="W340" s="154">
        <f t="shared" si="76"/>
        <v>0</v>
      </c>
      <c r="X340" s="137">
        <f t="shared" si="77"/>
        <v>0</v>
      </c>
      <c r="Y340" s="137">
        <f t="shared" si="78"/>
        <v>0</v>
      </c>
    </row>
    <row r="341" spans="1:25">
      <c r="A341" s="153">
        <v>814</v>
      </c>
      <c r="B341" s="153" t="s">
        <v>164</v>
      </c>
      <c r="C341" s="153" t="s">
        <v>165</v>
      </c>
      <c r="D341" s="153" t="s">
        <v>189</v>
      </c>
      <c r="E341" s="153" t="s">
        <v>167</v>
      </c>
      <c r="F341" s="136" t="s">
        <v>168</v>
      </c>
      <c r="G341" s="154">
        <v>6.1528299839000003E-2</v>
      </c>
      <c r="H341" s="154">
        <v>0</v>
      </c>
      <c r="I341" s="154">
        <v>0</v>
      </c>
      <c r="J341" s="155">
        <f t="shared" si="66"/>
        <v>0</v>
      </c>
      <c r="K341" s="155">
        <f t="shared" si="67"/>
        <v>0</v>
      </c>
      <c r="L341" s="155">
        <f>IF(F341="Current ASP",IF(ISERROR(VLOOKUP(A341,#REF!,3,FALSE)),1,1-VLOOKUP(A341,#REF!,3,FALSE)),0)</f>
        <v>0</v>
      </c>
      <c r="M341" s="137">
        <v>0</v>
      </c>
      <c r="N341" s="154">
        <f t="shared" si="68"/>
        <v>0</v>
      </c>
      <c r="O341" s="154">
        <f t="shared" si="69"/>
        <v>0</v>
      </c>
      <c r="P341" s="154">
        <f t="shared" si="70"/>
        <v>0</v>
      </c>
      <c r="Q341" s="154">
        <v>460.75254430861946</v>
      </c>
      <c r="R341" s="154">
        <f t="shared" si="71"/>
        <v>460.75254430861946</v>
      </c>
      <c r="S341" s="154">
        <f t="shared" si="72"/>
        <v>0</v>
      </c>
      <c r="T341" s="154">
        <f t="shared" si="73"/>
        <v>0</v>
      </c>
      <c r="U341" s="154">
        <f t="shared" si="74"/>
        <v>460.75254430861946</v>
      </c>
      <c r="V341" s="154">
        <f t="shared" si="75"/>
        <v>0</v>
      </c>
      <c r="W341" s="154">
        <f t="shared" si="76"/>
        <v>0</v>
      </c>
      <c r="X341" s="137">
        <f t="shared" si="77"/>
        <v>0</v>
      </c>
      <c r="Y341" s="137">
        <f t="shared" si="78"/>
        <v>0</v>
      </c>
    </row>
    <row r="342" spans="1:25">
      <c r="A342" s="153">
        <v>815</v>
      </c>
      <c r="B342" s="153" t="s">
        <v>164</v>
      </c>
      <c r="C342" s="153" t="s">
        <v>165</v>
      </c>
      <c r="D342" s="153" t="s">
        <v>189</v>
      </c>
      <c r="E342" s="153" t="s">
        <v>167</v>
      </c>
      <c r="F342" s="136" t="s">
        <v>168</v>
      </c>
      <c r="G342" s="154">
        <v>0.12069660471300001</v>
      </c>
      <c r="H342" s="154">
        <v>0</v>
      </c>
      <c r="I342" s="154">
        <v>0</v>
      </c>
      <c r="J342" s="155">
        <f t="shared" si="66"/>
        <v>0</v>
      </c>
      <c r="K342" s="155">
        <f t="shared" si="67"/>
        <v>0</v>
      </c>
      <c r="L342" s="155">
        <f>IF(F342="Current ASP",IF(ISERROR(VLOOKUP(A342,#REF!,3,FALSE)),1,1-VLOOKUP(A342,#REF!,3,FALSE)),0)</f>
        <v>0</v>
      </c>
      <c r="M342" s="137">
        <v>0</v>
      </c>
      <c r="N342" s="154">
        <f t="shared" si="68"/>
        <v>0</v>
      </c>
      <c r="O342" s="154">
        <f t="shared" si="69"/>
        <v>0</v>
      </c>
      <c r="P342" s="154">
        <f t="shared" si="70"/>
        <v>0</v>
      </c>
      <c r="Q342" s="154">
        <v>0</v>
      </c>
      <c r="R342" s="154">
        <f t="shared" si="71"/>
        <v>0</v>
      </c>
      <c r="S342" s="154">
        <f t="shared" si="72"/>
        <v>0</v>
      </c>
      <c r="T342" s="154">
        <f t="shared" si="73"/>
        <v>0</v>
      </c>
      <c r="U342" s="154">
        <f t="shared" si="74"/>
        <v>0</v>
      </c>
      <c r="V342" s="154">
        <f t="shared" si="75"/>
        <v>0</v>
      </c>
      <c r="W342" s="154">
        <f t="shared" si="76"/>
        <v>0</v>
      </c>
      <c r="X342" s="137">
        <f t="shared" si="77"/>
        <v>0</v>
      </c>
      <c r="Y342" s="137">
        <f t="shared" si="78"/>
        <v>0</v>
      </c>
    </row>
    <row r="343" spans="1:25">
      <c r="A343" s="153">
        <v>816</v>
      </c>
      <c r="B343" s="153" t="s">
        <v>164</v>
      </c>
      <c r="C343" s="153" t="s">
        <v>165</v>
      </c>
      <c r="D343" s="153" t="s">
        <v>255</v>
      </c>
      <c r="E343" s="153" t="s">
        <v>167</v>
      </c>
      <c r="F343" s="136" t="s">
        <v>168</v>
      </c>
      <c r="G343" s="154">
        <v>65.439409761099995</v>
      </c>
      <c r="H343" s="154">
        <v>0</v>
      </c>
      <c r="I343" s="154">
        <v>0</v>
      </c>
      <c r="J343" s="155">
        <f t="shared" si="66"/>
        <v>0</v>
      </c>
      <c r="K343" s="155">
        <f t="shared" si="67"/>
        <v>0</v>
      </c>
      <c r="L343" s="155">
        <f>IF(F343="Current ASP",IF(ISERROR(VLOOKUP(A343,#REF!,3,FALSE)),1,1-VLOOKUP(A343,#REF!,3,FALSE)),0)</f>
        <v>0</v>
      </c>
      <c r="M343" s="137">
        <v>1923.166401</v>
      </c>
      <c r="N343" s="154">
        <f t="shared" si="68"/>
        <v>1923.166401</v>
      </c>
      <c r="O343" s="154">
        <f t="shared" si="69"/>
        <v>0</v>
      </c>
      <c r="P343" s="154">
        <f t="shared" si="70"/>
        <v>0</v>
      </c>
      <c r="Q343" s="154">
        <v>294.45632228198849</v>
      </c>
      <c r="R343" s="154">
        <f t="shared" si="71"/>
        <v>294.45632228198849</v>
      </c>
      <c r="S343" s="154">
        <f t="shared" si="72"/>
        <v>0</v>
      </c>
      <c r="T343" s="154">
        <f t="shared" si="73"/>
        <v>0</v>
      </c>
      <c r="U343" s="154">
        <f t="shared" si="74"/>
        <v>2217.6227232819883</v>
      </c>
      <c r="V343" s="154">
        <f t="shared" si="75"/>
        <v>0</v>
      </c>
      <c r="W343" s="154">
        <f t="shared" si="76"/>
        <v>0</v>
      </c>
      <c r="X343" s="137">
        <f t="shared" si="77"/>
        <v>0</v>
      </c>
      <c r="Y343" s="137">
        <f t="shared" si="78"/>
        <v>0</v>
      </c>
    </row>
    <row r="344" spans="1:25">
      <c r="A344" s="153">
        <v>817</v>
      </c>
      <c r="B344" s="153" t="s">
        <v>164</v>
      </c>
      <c r="C344" s="153" t="s">
        <v>165</v>
      </c>
      <c r="D344" s="153" t="s">
        <v>256</v>
      </c>
      <c r="E344" s="153" t="s">
        <v>167</v>
      </c>
      <c r="F344" s="136" t="s">
        <v>168</v>
      </c>
      <c r="G344" s="154">
        <v>46.000703223099997</v>
      </c>
      <c r="H344" s="154">
        <v>0</v>
      </c>
      <c r="I344" s="154">
        <v>0</v>
      </c>
      <c r="J344" s="155">
        <f t="shared" si="66"/>
        <v>0</v>
      </c>
      <c r="K344" s="155">
        <f t="shared" si="67"/>
        <v>0</v>
      </c>
      <c r="L344" s="155">
        <f>IF(F344="Current ASP",IF(ISERROR(VLOOKUP(A344,#REF!,3,FALSE)),1,1-VLOOKUP(A344,#REF!,3,FALSE)),0)</f>
        <v>0</v>
      </c>
      <c r="M344" s="137">
        <v>834.80730679500004</v>
      </c>
      <c r="N344" s="154">
        <f t="shared" si="68"/>
        <v>834.80730679500004</v>
      </c>
      <c r="O344" s="154">
        <f t="shared" si="69"/>
        <v>0</v>
      </c>
      <c r="P344" s="154">
        <f t="shared" si="70"/>
        <v>0</v>
      </c>
      <c r="Q344" s="154">
        <v>480.41614976859552</v>
      </c>
      <c r="R344" s="154">
        <f t="shared" si="71"/>
        <v>480.41614976859552</v>
      </c>
      <c r="S344" s="154">
        <f t="shared" si="72"/>
        <v>0</v>
      </c>
      <c r="T344" s="154">
        <f t="shared" si="73"/>
        <v>0</v>
      </c>
      <c r="U344" s="154">
        <f t="shared" si="74"/>
        <v>1315.2234565635956</v>
      </c>
      <c r="V344" s="154">
        <f t="shared" si="75"/>
        <v>0</v>
      </c>
      <c r="W344" s="154">
        <f t="shared" si="76"/>
        <v>0</v>
      </c>
      <c r="X344" s="137">
        <f t="shared" si="77"/>
        <v>0</v>
      </c>
      <c r="Y344" s="137">
        <f t="shared" si="78"/>
        <v>0</v>
      </c>
    </row>
    <row r="345" spans="1:25">
      <c r="A345" s="153">
        <v>818</v>
      </c>
      <c r="B345" s="153" t="s">
        <v>164</v>
      </c>
      <c r="C345" s="153" t="s">
        <v>165</v>
      </c>
      <c r="D345" s="153" t="s">
        <v>256</v>
      </c>
      <c r="E345" s="153" t="s">
        <v>167</v>
      </c>
      <c r="F345" s="136" t="s">
        <v>168</v>
      </c>
      <c r="G345" s="154">
        <v>43.865985414999997</v>
      </c>
      <c r="H345" s="154">
        <v>0</v>
      </c>
      <c r="I345" s="154">
        <v>0</v>
      </c>
      <c r="J345" s="155">
        <f t="shared" si="66"/>
        <v>0</v>
      </c>
      <c r="K345" s="155">
        <f t="shared" si="67"/>
        <v>0</v>
      </c>
      <c r="L345" s="155">
        <f>IF(F345="Current ASP",IF(ISERROR(VLOOKUP(A345,#REF!,3,FALSE)),1,1-VLOOKUP(A345,#REF!,3,FALSE)),0)</f>
        <v>0</v>
      </c>
      <c r="M345" s="137">
        <v>472.81827348600001</v>
      </c>
      <c r="N345" s="154">
        <f t="shared" si="68"/>
        <v>472.81827348600001</v>
      </c>
      <c r="O345" s="154">
        <f t="shared" si="69"/>
        <v>0</v>
      </c>
      <c r="P345" s="154">
        <f t="shared" si="70"/>
        <v>0</v>
      </c>
      <c r="Q345" s="154">
        <v>79.934571892546217</v>
      </c>
      <c r="R345" s="154">
        <f t="shared" si="71"/>
        <v>79.934571892546217</v>
      </c>
      <c r="S345" s="154">
        <f t="shared" si="72"/>
        <v>0</v>
      </c>
      <c r="T345" s="154">
        <f t="shared" si="73"/>
        <v>0</v>
      </c>
      <c r="U345" s="154">
        <f t="shared" si="74"/>
        <v>552.75284537854623</v>
      </c>
      <c r="V345" s="154">
        <f t="shared" si="75"/>
        <v>0</v>
      </c>
      <c r="W345" s="154">
        <f t="shared" si="76"/>
        <v>0</v>
      </c>
      <c r="X345" s="137">
        <f t="shared" si="77"/>
        <v>0</v>
      </c>
      <c r="Y345" s="137">
        <f t="shared" si="78"/>
        <v>0</v>
      </c>
    </row>
    <row r="346" spans="1:25">
      <c r="A346" s="153">
        <v>819</v>
      </c>
      <c r="B346" s="153" t="s">
        <v>164</v>
      </c>
      <c r="C346" s="153" t="s">
        <v>165</v>
      </c>
      <c r="D346" s="153" t="s">
        <v>255</v>
      </c>
      <c r="E346" s="153" t="s">
        <v>167</v>
      </c>
      <c r="F346" s="136" t="s">
        <v>168</v>
      </c>
      <c r="G346" s="154">
        <v>33.233017845500001</v>
      </c>
      <c r="H346" s="154">
        <v>0</v>
      </c>
      <c r="I346" s="154">
        <v>0</v>
      </c>
      <c r="J346" s="155">
        <f t="shared" si="66"/>
        <v>0</v>
      </c>
      <c r="K346" s="155">
        <f t="shared" si="67"/>
        <v>0</v>
      </c>
      <c r="L346" s="155">
        <f>IF(F346="Current ASP",IF(ISERROR(VLOOKUP(A346,#REF!,3,FALSE)),1,1-VLOOKUP(A346,#REF!,3,FALSE)),0)</f>
        <v>0</v>
      </c>
      <c r="M346" s="137">
        <v>1004.63916373</v>
      </c>
      <c r="N346" s="154">
        <f t="shared" si="68"/>
        <v>1004.63916373</v>
      </c>
      <c r="O346" s="154">
        <f t="shared" si="69"/>
        <v>0</v>
      </c>
      <c r="P346" s="154">
        <f t="shared" si="70"/>
        <v>0</v>
      </c>
      <c r="Q346" s="154">
        <v>447.9034935293007</v>
      </c>
      <c r="R346" s="154">
        <f t="shared" si="71"/>
        <v>447.9034935293007</v>
      </c>
      <c r="S346" s="154">
        <f t="shared" si="72"/>
        <v>0</v>
      </c>
      <c r="T346" s="154">
        <f t="shared" si="73"/>
        <v>0</v>
      </c>
      <c r="U346" s="154">
        <f t="shared" si="74"/>
        <v>1452.5426572593005</v>
      </c>
      <c r="V346" s="154">
        <f t="shared" si="75"/>
        <v>0</v>
      </c>
      <c r="W346" s="154">
        <f t="shared" si="76"/>
        <v>0</v>
      </c>
      <c r="X346" s="137">
        <f t="shared" si="77"/>
        <v>0</v>
      </c>
      <c r="Y346" s="137">
        <f t="shared" si="78"/>
        <v>0</v>
      </c>
    </row>
    <row r="347" spans="1:25">
      <c r="A347" s="153">
        <v>820</v>
      </c>
      <c r="B347" s="153" t="s">
        <v>164</v>
      </c>
      <c r="C347" s="153" t="s">
        <v>165</v>
      </c>
      <c r="D347" s="153" t="s">
        <v>257</v>
      </c>
      <c r="E347" s="153" t="s">
        <v>167</v>
      </c>
      <c r="F347" s="136" t="s">
        <v>168</v>
      </c>
      <c r="G347" s="154">
        <v>83.702336713999998</v>
      </c>
      <c r="H347" s="154">
        <v>0</v>
      </c>
      <c r="I347" s="154">
        <v>0</v>
      </c>
      <c r="J347" s="155">
        <f t="shared" si="66"/>
        <v>0</v>
      </c>
      <c r="K347" s="155">
        <f t="shared" si="67"/>
        <v>0</v>
      </c>
      <c r="L347" s="155">
        <f>IF(F347="Current ASP",IF(ISERROR(VLOOKUP(A347,#REF!,3,FALSE)),1,1-VLOOKUP(A347,#REF!,3,FALSE)),0)</f>
        <v>0</v>
      </c>
      <c r="M347" s="137">
        <v>2219.7741555399998</v>
      </c>
      <c r="N347" s="154">
        <f t="shared" si="68"/>
        <v>2219.7741555399998</v>
      </c>
      <c r="O347" s="154">
        <f t="shared" si="69"/>
        <v>0</v>
      </c>
      <c r="P347" s="154">
        <f t="shared" si="70"/>
        <v>0</v>
      </c>
      <c r="Q347" s="154">
        <v>580.44914194702028</v>
      </c>
      <c r="R347" s="154">
        <f t="shared" si="71"/>
        <v>580.44914194702028</v>
      </c>
      <c r="S347" s="154">
        <f t="shared" si="72"/>
        <v>0</v>
      </c>
      <c r="T347" s="154">
        <f t="shared" si="73"/>
        <v>0</v>
      </c>
      <c r="U347" s="154">
        <f t="shared" si="74"/>
        <v>2800.2232974870203</v>
      </c>
      <c r="V347" s="154">
        <f t="shared" si="75"/>
        <v>0</v>
      </c>
      <c r="W347" s="154">
        <f t="shared" si="76"/>
        <v>0</v>
      </c>
      <c r="X347" s="137">
        <f t="shared" si="77"/>
        <v>0</v>
      </c>
      <c r="Y347" s="137">
        <f t="shared" si="78"/>
        <v>0</v>
      </c>
    </row>
    <row r="348" spans="1:25">
      <c r="A348" s="153">
        <v>821</v>
      </c>
      <c r="B348" s="153" t="s">
        <v>164</v>
      </c>
      <c r="C348" s="153" t="s">
        <v>165</v>
      </c>
      <c r="D348" s="153" t="s">
        <v>257</v>
      </c>
      <c r="E348" s="153" t="s">
        <v>167</v>
      </c>
      <c r="F348" s="136" t="s">
        <v>168</v>
      </c>
      <c r="G348" s="154">
        <v>45.104868113599998</v>
      </c>
      <c r="H348" s="154">
        <v>0</v>
      </c>
      <c r="I348" s="154">
        <v>0</v>
      </c>
      <c r="J348" s="155">
        <f t="shared" si="66"/>
        <v>0</v>
      </c>
      <c r="K348" s="155">
        <f t="shared" si="67"/>
        <v>0</v>
      </c>
      <c r="L348" s="155">
        <f>IF(F348="Current ASP",IF(ISERROR(VLOOKUP(A348,#REF!,3,FALSE)),1,1-VLOOKUP(A348,#REF!,3,FALSE)),0)</f>
        <v>0</v>
      </c>
      <c r="M348" s="137">
        <v>867.49794638699996</v>
      </c>
      <c r="N348" s="154">
        <f t="shared" si="68"/>
        <v>867.49794638699996</v>
      </c>
      <c r="O348" s="154">
        <f t="shared" si="69"/>
        <v>0</v>
      </c>
      <c r="P348" s="154">
        <f t="shared" si="70"/>
        <v>0</v>
      </c>
      <c r="Q348" s="154">
        <v>116.4641156958851</v>
      </c>
      <c r="R348" s="154">
        <f t="shared" si="71"/>
        <v>116.4641156958851</v>
      </c>
      <c r="S348" s="154">
        <f t="shared" si="72"/>
        <v>0</v>
      </c>
      <c r="T348" s="154">
        <f t="shared" si="73"/>
        <v>0</v>
      </c>
      <c r="U348" s="154">
        <f t="shared" si="74"/>
        <v>983.96206208288504</v>
      </c>
      <c r="V348" s="154">
        <f t="shared" si="75"/>
        <v>0</v>
      </c>
      <c r="W348" s="154">
        <f t="shared" si="76"/>
        <v>0</v>
      </c>
      <c r="X348" s="137">
        <f t="shared" si="77"/>
        <v>0</v>
      </c>
      <c r="Y348" s="137">
        <f t="shared" si="78"/>
        <v>0</v>
      </c>
    </row>
    <row r="349" spans="1:25">
      <c r="A349" s="153">
        <v>822</v>
      </c>
      <c r="B349" s="153" t="s">
        <v>164</v>
      </c>
      <c r="C349" s="153" t="s">
        <v>165</v>
      </c>
      <c r="D349" s="153" t="s">
        <v>257</v>
      </c>
      <c r="E349" s="153" t="s">
        <v>167</v>
      </c>
      <c r="F349" s="136" t="s">
        <v>168</v>
      </c>
      <c r="G349" s="154">
        <v>55.287216650300003</v>
      </c>
      <c r="H349" s="154">
        <v>0</v>
      </c>
      <c r="I349" s="154">
        <v>0</v>
      </c>
      <c r="J349" s="155">
        <f t="shared" si="66"/>
        <v>0</v>
      </c>
      <c r="K349" s="155">
        <f t="shared" si="67"/>
        <v>0</v>
      </c>
      <c r="L349" s="155">
        <f>IF(F349="Current ASP",IF(ISERROR(VLOOKUP(A349,#REF!,3,FALSE)),1,1-VLOOKUP(A349,#REF!,3,FALSE)),0)</f>
        <v>0</v>
      </c>
      <c r="M349" s="137">
        <v>1541.2440527000001</v>
      </c>
      <c r="N349" s="154">
        <f t="shared" si="68"/>
        <v>1541.2440527000001</v>
      </c>
      <c r="O349" s="154">
        <f t="shared" si="69"/>
        <v>0</v>
      </c>
      <c r="P349" s="154">
        <f t="shared" si="70"/>
        <v>0</v>
      </c>
      <c r="Q349" s="154">
        <v>300.48079424424651</v>
      </c>
      <c r="R349" s="154">
        <f t="shared" si="71"/>
        <v>300.48079424424651</v>
      </c>
      <c r="S349" s="154">
        <f t="shared" si="72"/>
        <v>0</v>
      </c>
      <c r="T349" s="154">
        <f t="shared" si="73"/>
        <v>0</v>
      </c>
      <c r="U349" s="154">
        <f t="shared" si="74"/>
        <v>1841.7248469442466</v>
      </c>
      <c r="V349" s="154">
        <f t="shared" si="75"/>
        <v>0</v>
      </c>
      <c r="W349" s="154">
        <f t="shared" si="76"/>
        <v>0</v>
      </c>
      <c r="X349" s="137">
        <f t="shared" si="77"/>
        <v>0</v>
      </c>
      <c r="Y349" s="137">
        <f t="shared" si="78"/>
        <v>0</v>
      </c>
    </row>
    <row r="350" spans="1:25">
      <c r="A350" s="153">
        <v>823</v>
      </c>
      <c r="B350" s="153" t="s">
        <v>164</v>
      </c>
      <c r="C350" s="153" t="s">
        <v>165</v>
      </c>
      <c r="D350" s="153" t="s">
        <v>258</v>
      </c>
      <c r="E350" s="153" t="s">
        <v>167</v>
      </c>
      <c r="F350" s="136" t="s">
        <v>168</v>
      </c>
      <c r="G350" s="154">
        <v>48.040423112200003</v>
      </c>
      <c r="H350" s="154">
        <v>0</v>
      </c>
      <c r="I350" s="154">
        <v>0</v>
      </c>
      <c r="J350" s="155">
        <f t="shared" si="66"/>
        <v>0</v>
      </c>
      <c r="K350" s="155">
        <f t="shared" si="67"/>
        <v>0</v>
      </c>
      <c r="L350" s="155">
        <f>IF(F350="Current ASP",IF(ISERROR(VLOOKUP(A350,#REF!,3,FALSE)),1,1-VLOOKUP(A350,#REF!,3,FALSE)),0)</f>
        <v>0</v>
      </c>
      <c r="M350" s="137">
        <v>900.18858608599999</v>
      </c>
      <c r="N350" s="154">
        <f t="shared" si="68"/>
        <v>900.18858608599999</v>
      </c>
      <c r="O350" s="154">
        <f t="shared" si="69"/>
        <v>0</v>
      </c>
      <c r="P350" s="154">
        <f t="shared" si="70"/>
        <v>0</v>
      </c>
      <c r="Q350" s="154">
        <v>662.47840563859017</v>
      </c>
      <c r="R350" s="154">
        <f t="shared" si="71"/>
        <v>662.47840563859017</v>
      </c>
      <c r="S350" s="154">
        <f t="shared" si="72"/>
        <v>0</v>
      </c>
      <c r="T350" s="154">
        <f t="shared" si="73"/>
        <v>0</v>
      </c>
      <c r="U350" s="154">
        <f t="shared" si="74"/>
        <v>1562.6669917245902</v>
      </c>
      <c r="V350" s="154">
        <f t="shared" si="75"/>
        <v>0</v>
      </c>
      <c r="W350" s="154">
        <f t="shared" si="76"/>
        <v>0</v>
      </c>
      <c r="X350" s="137">
        <f t="shared" si="77"/>
        <v>0</v>
      </c>
      <c r="Y350" s="137">
        <f t="shared" si="78"/>
        <v>0</v>
      </c>
    </row>
    <row r="351" spans="1:25">
      <c r="A351" s="153">
        <v>824</v>
      </c>
      <c r="B351" s="153" t="s">
        <v>164</v>
      </c>
      <c r="C351" s="153" t="s">
        <v>165</v>
      </c>
      <c r="D351" s="153" t="s">
        <v>258</v>
      </c>
      <c r="E351" s="153" t="s">
        <v>167</v>
      </c>
      <c r="F351" s="136" t="s">
        <v>168</v>
      </c>
      <c r="G351" s="154">
        <v>49.680276768600002</v>
      </c>
      <c r="H351" s="154">
        <v>0</v>
      </c>
      <c r="I351" s="154">
        <v>0</v>
      </c>
      <c r="J351" s="155">
        <f t="shared" si="66"/>
        <v>0</v>
      </c>
      <c r="K351" s="155">
        <f t="shared" si="67"/>
        <v>0</v>
      </c>
      <c r="L351" s="155">
        <f>IF(F351="Current ASP",IF(ISERROR(VLOOKUP(A351,#REF!,3,FALSE)),1,1-VLOOKUP(A351,#REF!,3,FALSE)),0)</f>
        <v>0</v>
      </c>
      <c r="M351" s="137">
        <v>1640.9106343000001</v>
      </c>
      <c r="N351" s="154">
        <f t="shared" si="68"/>
        <v>1640.9106343000001</v>
      </c>
      <c r="O351" s="154">
        <f t="shared" si="69"/>
        <v>0</v>
      </c>
      <c r="P351" s="154">
        <f t="shared" si="70"/>
        <v>0</v>
      </c>
      <c r="Q351" s="154">
        <v>345.18049876475033</v>
      </c>
      <c r="R351" s="154">
        <f t="shared" si="71"/>
        <v>345.18049876475033</v>
      </c>
      <c r="S351" s="154">
        <f t="shared" si="72"/>
        <v>0</v>
      </c>
      <c r="T351" s="154">
        <f t="shared" si="73"/>
        <v>0</v>
      </c>
      <c r="U351" s="154">
        <f t="shared" si="74"/>
        <v>1986.0911330647505</v>
      </c>
      <c r="V351" s="154">
        <f t="shared" si="75"/>
        <v>0</v>
      </c>
      <c r="W351" s="154">
        <f t="shared" si="76"/>
        <v>0</v>
      </c>
      <c r="X351" s="137">
        <f t="shared" si="77"/>
        <v>0</v>
      </c>
      <c r="Y351" s="137">
        <f t="shared" si="78"/>
        <v>0</v>
      </c>
    </row>
    <row r="352" spans="1:25">
      <c r="A352" s="153">
        <v>825</v>
      </c>
      <c r="B352" s="153" t="s">
        <v>164</v>
      </c>
      <c r="C352" s="153" t="s">
        <v>165</v>
      </c>
      <c r="D352" s="153" t="s">
        <v>258</v>
      </c>
      <c r="E352" s="153" t="s">
        <v>167</v>
      </c>
      <c r="F352" s="136" t="s">
        <v>168</v>
      </c>
      <c r="G352" s="154">
        <v>75.172607684599996</v>
      </c>
      <c r="H352" s="154">
        <v>0</v>
      </c>
      <c r="I352" s="154">
        <v>0</v>
      </c>
      <c r="J352" s="155">
        <f t="shared" si="66"/>
        <v>0</v>
      </c>
      <c r="K352" s="155">
        <f t="shared" si="67"/>
        <v>0</v>
      </c>
      <c r="L352" s="155">
        <f>IF(F352="Current ASP",IF(ISERROR(VLOOKUP(A352,#REF!,3,FALSE)),1,1-VLOOKUP(A352,#REF!,3,FALSE)),0)</f>
        <v>0</v>
      </c>
      <c r="M352" s="137">
        <v>0</v>
      </c>
      <c r="N352" s="154">
        <f t="shared" si="68"/>
        <v>0</v>
      </c>
      <c r="O352" s="154">
        <f t="shared" si="69"/>
        <v>0</v>
      </c>
      <c r="P352" s="154">
        <f t="shared" si="70"/>
        <v>0</v>
      </c>
      <c r="Q352" s="154">
        <v>113.7042380298255</v>
      </c>
      <c r="R352" s="154">
        <f t="shared" si="71"/>
        <v>113.7042380298255</v>
      </c>
      <c r="S352" s="154">
        <f t="shared" si="72"/>
        <v>0</v>
      </c>
      <c r="T352" s="154">
        <f t="shared" si="73"/>
        <v>0</v>
      </c>
      <c r="U352" s="154">
        <f t="shared" si="74"/>
        <v>113.7042380298255</v>
      </c>
      <c r="V352" s="154">
        <f t="shared" si="75"/>
        <v>0</v>
      </c>
      <c r="W352" s="154">
        <f t="shared" si="76"/>
        <v>0</v>
      </c>
      <c r="X352" s="137">
        <f t="shared" si="77"/>
        <v>0</v>
      </c>
      <c r="Y352" s="137">
        <f t="shared" si="78"/>
        <v>0</v>
      </c>
    </row>
    <row r="353" spans="1:25">
      <c r="A353" s="153">
        <v>826</v>
      </c>
      <c r="B353" s="153" t="s">
        <v>164</v>
      </c>
      <c r="C353" s="153" t="s">
        <v>165</v>
      </c>
      <c r="D353" s="153" t="s">
        <v>258</v>
      </c>
      <c r="E353" s="153" t="s">
        <v>167</v>
      </c>
      <c r="F353" s="136" t="s">
        <v>168</v>
      </c>
      <c r="G353" s="154">
        <v>49.4778379499</v>
      </c>
      <c r="H353" s="154">
        <v>0</v>
      </c>
      <c r="I353" s="154">
        <v>0</v>
      </c>
      <c r="J353" s="155">
        <f t="shared" si="66"/>
        <v>0</v>
      </c>
      <c r="K353" s="155">
        <f t="shared" si="67"/>
        <v>0</v>
      </c>
      <c r="L353" s="155">
        <f>IF(F353="Current ASP",IF(ISERROR(VLOOKUP(A353,#REF!,3,FALSE)),1,1-VLOOKUP(A353,#REF!,3,FALSE)),0)</f>
        <v>0</v>
      </c>
      <c r="M353" s="137">
        <v>1074.8044405999999</v>
      </c>
      <c r="N353" s="154">
        <f t="shared" si="68"/>
        <v>1074.8044405999999</v>
      </c>
      <c r="O353" s="154">
        <f t="shared" si="69"/>
        <v>0</v>
      </c>
      <c r="P353" s="154">
        <f t="shared" si="70"/>
        <v>0</v>
      </c>
      <c r="Q353" s="154">
        <v>232.56427679740054</v>
      </c>
      <c r="R353" s="154">
        <f t="shared" si="71"/>
        <v>232.56427679740054</v>
      </c>
      <c r="S353" s="154">
        <f t="shared" si="72"/>
        <v>0</v>
      </c>
      <c r="T353" s="154">
        <f t="shared" si="73"/>
        <v>0</v>
      </c>
      <c r="U353" s="154">
        <f t="shared" si="74"/>
        <v>1307.3687173974004</v>
      </c>
      <c r="V353" s="154">
        <f t="shared" si="75"/>
        <v>0</v>
      </c>
      <c r="W353" s="154">
        <f t="shared" si="76"/>
        <v>0</v>
      </c>
      <c r="X353" s="137">
        <f t="shared" si="77"/>
        <v>0</v>
      </c>
      <c r="Y353" s="137">
        <f t="shared" si="78"/>
        <v>0</v>
      </c>
    </row>
    <row r="354" spans="1:25">
      <c r="A354" s="153">
        <v>827</v>
      </c>
      <c r="B354" s="153" t="s">
        <v>164</v>
      </c>
      <c r="C354" s="153" t="s">
        <v>165</v>
      </c>
      <c r="D354" s="153" t="s">
        <v>258</v>
      </c>
      <c r="E354" s="153" t="s">
        <v>167</v>
      </c>
      <c r="F354" s="136" t="s">
        <v>168</v>
      </c>
      <c r="G354" s="154">
        <v>38.352464178300004</v>
      </c>
      <c r="H354" s="154">
        <v>0</v>
      </c>
      <c r="I354" s="154">
        <v>0</v>
      </c>
      <c r="J354" s="155">
        <f t="shared" si="66"/>
        <v>0</v>
      </c>
      <c r="K354" s="155">
        <f t="shared" si="67"/>
        <v>0</v>
      </c>
      <c r="L354" s="155">
        <f>IF(F354="Current ASP",IF(ISERROR(VLOOKUP(A354,#REF!,3,FALSE)),1,1-VLOOKUP(A354,#REF!,3,FALSE)),0)</f>
        <v>0</v>
      </c>
      <c r="M354" s="137">
        <v>1169.68702904</v>
      </c>
      <c r="N354" s="154">
        <f t="shared" si="68"/>
        <v>1169.68702904</v>
      </c>
      <c r="O354" s="154">
        <f t="shared" si="69"/>
        <v>0</v>
      </c>
      <c r="P354" s="154">
        <f t="shared" si="70"/>
        <v>0</v>
      </c>
      <c r="Q354" s="154">
        <v>209.56779468650265</v>
      </c>
      <c r="R354" s="154">
        <f t="shared" si="71"/>
        <v>209.56779468650265</v>
      </c>
      <c r="S354" s="154">
        <f t="shared" si="72"/>
        <v>0</v>
      </c>
      <c r="T354" s="154">
        <f t="shared" si="73"/>
        <v>0</v>
      </c>
      <c r="U354" s="154">
        <f t="shared" si="74"/>
        <v>1379.2548237265025</v>
      </c>
      <c r="V354" s="154">
        <f t="shared" si="75"/>
        <v>0</v>
      </c>
      <c r="W354" s="154">
        <f t="shared" si="76"/>
        <v>0</v>
      </c>
      <c r="X354" s="137">
        <f t="shared" si="77"/>
        <v>0</v>
      </c>
      <c r="Y354" s="137">
        <f t="shared" si="78"/>
        <v>0</v>
      </c>
    </row>
    <row r="355" spans="1:25">
      <c r="A355" s="153">
        <v>828</v>
      </c>
      <c r="B355" s="153" t="s">
        <v>164</v>
      </c>
      <c r="C355" s="153" t="s">
        <v>165</v>
      </c>
      <c r="D355" s="153" t="s">
        <v>189</v>
      </c>
      <c r="E355" s="153" t="s">
        <v>167</v>
      </c>
      <c r="F355" s="136" t="s">
        <v>168</v>
      </c>
      <c r="G355" s="154">
        <v>0.51836348817099998</v>
      </c>
      <c r="H355" s="154">
        <v>0</v>
      </c>
      <c r="I355" s="154">
        <v>0</v>
      </c>
      <c r="J355" s="155">
        <f t="shared" si="66"/>
        <v>0</v>
      </c>
      <c r="K355" s="155">
        <f t="shared" si="67"/>
        <v>0</v>
      </c>
      <c r="L355" s="155">
        <f>IF(F355="Current ASP",IF(ISERROR(VLOOKUP(A355,#REF!,3,FALSE)),1,1-VLOOKUP(A355,#REF!,3,FALSE)),0)</f>
        <v>0</v>
      </c>
      <c r="M355" s="137">
        <v>0</v>
      </c>
      <c r="N355" s="154">
        <f t="shared" si="68"/>
        <v>0</v>
      </c>
      <c r="O355" s="154">
        <f t="shared" si="69"/>
        <v>0</v>
      </c>
      <c r="P355" s="154">
        <f t="shared" si="70"/>
        <v>0</v>
      </c>
      <c r="Q355" s="154">
        <v>0</v>
      </c>
      <c r="R355" s="154">
        <f t="shared" si="71"/>
        <v>0</v>
      </c>
      <c r="S355" s="154">
        <f t="shared" si="72"/>
        <v>0</v>
      </c>
      <c r="T355" s="154">
        <f t="shared" si="73"/>
        <v>0</v>
      </c>
      <c r="U355" s="154">
        <f t="shared" si="74"/>
        <v>0</v>
      </c>
      <c r="V355" s="154">
        <f t="shared" si="75"/>
        <v>0</v>
      </c>
      <c r="W355" s="154">
        <f t="shared" si="76"/>
        <v>0</v>
      </c>
      <c r="X355" s="137">
        <f t="shared" si="77"/>
        <v>0</v>
      </c>
      <c r="Y355" s="137">
        <f t="shared" si="78"/>
        <v>0</v>
      </c>
    </row>
    <row r="356" spans="1:25">
      <c r="A356" s="153">
        <v>829</v>
      </c>
      <c r="B356" s="153" t="s">
        <v>164</v>
      </c>
      <c r="C356" s="153" t="s">
        <v>165</v>
      </c>
      <c r="D356" s="153" t="s">
        <v>252</v>
      </c>
      <c r="E356" s="153" t="s">
        <v>167</v>
      </c>
      <c r="F356" s="136" t="s">
        <v>168</v>
      </c>
      <c r="G356" s="154">
        <v>41.7040327928</v>
      </c>
      <c r="H356" s="154">
        <v>0</v>
      </c>
      <c r="I356" s="154">
        <v>0</v>
      </c>
      <c r="J356" s="155">
        <f t="shared" si="66"/>
        <v>0</v>
      </c>
      <c r="K356" s="155">
        <f t="shared" si="67"/>
        <v>0</v>
      </c>
      <c r="L356" s="155">
        <f>IF(F356="Current ASP",IF(ISERROR(VLOOKUP(A356,#REF!,3,FALSE)),1,1-VLOOKUP(A356,#REF!,3,FALSE)),0)</f>
        <v>0</v>
      </c>
      <c r="M356" s="137">
        <v>1596.2600072499999</v>
      </c>
      <c r="N356" s="154">
        <f t="shared" si="68"/>
        <v>1596.2600072499999</v>
      </c>
      <c r="O356" s="154">
        <f t="shared" si="69"/>
        <v>0</v>
      </c>
      <c r="P356" s="154">
        <f t="shared" si="70"/>
        <v>0</v>
      </c>
      <c r="Q356" s="154">
        <v>150.40088426200074</v>
      </c>
      <c r="R356" s="154">
        <f t="shared" si="71"/>
        <v>150.40088426200074</v>
      </c>
      <c r="S356" s="154">
        <f t="shared" si="72"/>
        <v>0</v>
      </c>
      <c r="T356" s="154">
        <f t="shared" si="73"/>
        <v>0</v>
      </c>
      <c r="U356" s="154">
        <f t="shared" si="74"/>
        <v>1746.6608915120007</v>
      </c>
      <c r="V356" s="154">
        <f t="shared" si="75"/>
        <v>0</v>
      </c>
      <c r="W356" s="154">
        <f t="shared" si="76"/>
        <v>0</v>
      </c>
      <c r="X356" s="137">
        <f t="shared" si="77"/>
        <v>0</v>
      </c>
      <c r="Y356" s="137">
        <f t="shared" si="78"/>
        <v>0</v>
      </c>
    </row>
    <row r="357" spans="1:25">
      <c r="A357" s="153">
        <v>830</v>
      </c>
      <c r="B357" s="153" t="s">
        <v>164</v>
      </c>
      <c r="C357" s="153" t="s">
        <v>165</v>
      </c>
      <c r="D357" s="153" t="s">
        <v>259</v>
      </c>
      <c r="E357" s="153" t="s">
        <v>167</v>
      </c>
      <c r="F357" s="136" t="s">
        <v>168</v>
      </c>
      <c r="G357" s="154">
        <v>32.972792736800002</v>
      </c>
      <c r="H357" s="154">
        <v>0</v>
      </c>
      <c r="I357" s="154">
        <v>0</v>
      </c>
      <c r="J357" s="155">
        <f t="shared" si="66"/>
        <v>0</v>
      </c>
      <c r="K357" s="155">
        <f t="shared" si="67"/>
        <v>0</v>
      </c>
      <c r="L357" s="155">
        <f>IF(F357="Current ASP",IF(ISERROR(VLOOKUP(A357,#REF!,3,FALSE)),1,1-VLOOKUP(A357,#REF!,3,FALSE)),0)</f>
        <v>0</v>
      </c>
      <c r="M357" s="137">
        <v>598.79683723699998</v>
      </c>
      <c r="N357" s="154">
        <f t="shared" si="68"/>
        <v>598.79683723699998</v>
      </c>
      <c r="O357" s="154">
        <f t="shared" si="69"/>
        <v>0</v>
      </c>
      <c r="P357" s="154">
        <f t="shared" si="70"/>
        <v>0</v>
      </c>
      <c r="Q357" s="154">
        <v>129.61715172918215</v>
      </c>
      <c r="R357" s="154">
        <f t="shared" si="71"/>
        <v>129.61715172918215</v>
      </c>
      <c r="S357" s="154">
        <f t="shared" si="72"/>
        <v>0</v>
      </c>
      <c r="T357" s="154">
        <f t="shared" si="73"/>
        <v>0</v>
      </c>
      <c r="U357" s="154">
        <f t="shared" si="74"/>
        <v>728.41398896618216</v>
      </c>
      <c r="V357" s="154">
        <f t="shared" si="75"/>
        <v>0</v>
      </c>
      <c r="W357" s="154">
        <f t="shared" si="76"/>
        <v>0</v>
      </c>
      <c r="X357" s="137">
        <f t="shared" si="77"/>
        <v>0</v>
      </c>
      <c r="Y357" s="137">
        <f t="shared" si="78"/>
        <v>0</v>
      </c>
    </row>
    <row r="358" spans="1:25">
      <c r="A358" s="153">
        <v>831</v>
      </c>
      <c r="B358" s="153" t="s">
        <v>164</v>
      </c>
      <c r="C358" s="153" t="s">
        <v>165</v>
      </c>
      <c r="D358" s="153" t="s">
        <v>260</v>
      </c>
      <c r="E358" s="153" t="s">
        <v>167</v>
      </c>
      <c r="F358" s="136" t="s">
        <v>168</v>
      </c>
      <c r="G358" s="154">
        <v>4.9631173203300002E-2</v>
      </c>
      <c r="H358" s="154">
        <v>0</v>
      </c>
      <c r="I358" s="154">
        <v>0</v>
      </c>
      <c r="J358" s="155">
        <f t="shared" si="66"/>
        <v>0</v>
      </c>
      <c r="K358" s="155">
        <f t="shared" si="67"/>
        <v>0</v>
      </c>
      <c r="L358" s="155">
        <f>IF(F358="Current ASP",IF(ISERROR(VLOOKUP(A358,#REF!,3,FALSE)),1,1-VLOOKUP(A358,#REF!,3,FALSE)),0)</f>
        <v>0</v>
      </c>
      <c r="M358" s="137">
        <v>0</v>
      </c>
      <c r="N358" s="154">
        <f t="shared" si="68"/>
        <v>0</v>
      </c>
      <c r="O358" s="154">
        <f t="shared" si="69"/>
        <v>0</v>
      </c>
      <c r="P358" s="154">
        <f t="shared" si="70"/>
        <v>0</v>
      </c>
      <c r="Q358" s="154">
        <v>16.157590875629054</v>
      </c>
      <c r="R358" s="154">
        <f t="shared" si="71"/>
        <v>16.157590875629054</v>
      </c>
      <c r="S358" s="154">
        <f t="shared" si="72"/>
        <v>0</v>
      </c>
      <c r="T358" s="154">
        <f t="shared" si="73"/>
        <v>0</v>
      </c>
      <c r="U358" s="154">
        <f t="shared" si="74"/>
        <v>16.157590875629054</v>
      </c>
      <c r="V358" s="154">
        <f t="shared" si="75"/>
        <v>0</v>
      </c>
      <c r="W358" s="154">
        <f t="shared" si="76"/>
        <v>0</v>
      </c>
      <c r="X358" s="137">
        <f t="shared" si="77"/>
        <v>0</v>
      </c>
      <c r="Y358" s="137">
        <f t="shared" si="78"/>
        <v>0</v>
      </c>
    </row>
    <row r="359" spans="1:25">
      <c r="A359" s="153">
        <v>832</v>
      </c>
      <c r="B359" s="153" t="s">
        <v>164</v>
      </c>
      <c r="C359" s="153" t="s">
        <v>165</v>
      </c>
      <c r="D359" s="153" t="s">
        <v>259</v>
      </c>
      <c r="E359" s="153" t="s">
        <v>167</v>
      </c>
      <c r="F359" s="136" t="s">
        <v>168</v>
      </c>
      <c r="G359" s="154">
        <v>8.4487927876200004</v>
      </c>
      <c r="H359" s="154">
        <v>0</v>
      </c>
      <c r="I359" s="154">
        <v>0</v>
      </c>
      <c r="J359" s="155">
        <f t="shared" si="66"/>
        <v>0</v>
      </c>
      <c r="K359" s="155">
        <f t="shared" si="67"/>
        <v>0</v>
      </c>
      <c r="L359" s="155">
        <f>IF(F359="Current ASP",IF(ISERROR(VLOOKUP(A359,#REF!,3,FALSE)),1,1-VLOOKUP(A359,#REF!,3,FALSE)),0)</f>
        <v>0</v>
      </c>
      <c r="M359" s="137">
        <v>0</v>
      </c>
      <c r="N359" s="154">
        <f t="shared" si="68"/>
        <v>0</v>
      </c>
      <c r="O359" s="154">
        <f t="shared" si="69"/>
        <v>0</v>
      </c>
      <c r="P359" s="154">
        <f t="shared" si="70"/>
        <v>0</v>
      </c>
      <c r="Q359" s="154">
        <v>660.46252288773667</v>
      </c>
      <c r="R359" s="154">
        <f t="shared" si="71"/>
        <v>660.46252288773667</v>
      </c>
      <c r="S359" s="154">
        <f t="shared" si="72"/>
        <v>0</v>
      </c>
      <c r="T359" s="154">
        <f t="shared" si="73"/>
        <v>0</v>
      </c>
      <c r="U359" s="154">
        <f t="shared" si="74"/>
        <v>660.46252288773667</v>
      </c>
      <c r="V359" s="154">
        <f t="shared" si="75"/>
        <v>0</v>
      </c>
      <c r="W359" s="154">
        <f t="shared" si="76"/>
        <v>0</v>
      </c>
      <c r="X359" s="137">
        <f t="shared" si="77"/>
        <v>0</v>
      </c>
      <c r="Y359" s="137">
        <f t="shared" si="78"/>
        <v>0</v>
      </c>
    </row>
    <row r="360" spans="1:25">
      <c r="A360" s="153">
        <v>901</v>
      </c>
      <c r="B360" s="153" t="s">
        <v>164</v>
      </c>
      <c r="C360" s="153" t="s">
        <v>165</v>
      </c>
      <c r="D360" s="153" t="s">
        <v>261</v>
      </c>
      <c r="E360" s="153" t="s">
        <v>167</v>
      </c>
      <c r="F360" s="136" t="s">
        <v>168</v>
      </c>
      <c r="G360" s="154">
        <v>74.074868236499995</v>
      </c>
      <c r="H360" s="154">
        <v>0</v>
      </c>
      <c r="I360" s="154">
        <v>0</v>
      </c>
      <c r="J360" s="155">
        <f t="shared" si="66"/>
        <v>0</v>
      </c>
      <c r="K360" s="155">
        <f t="shared" si="67"/>
        <v>0</v>
      </c>
      <c r="L360" s="155">
        <f>IF(F360="Current ASP",IF(ISERROR(VLOOKUP(A360,#REF!,3,FALSE)),1,1-VLOOKUP(A360,#REF!,3,FALSE)),0)</f>
        <v>0</v>
      </c>
      <c r="M360" s="137">
        <v>1076.39910532</v>
      </c>
      <c r="N360" s="154">
        <f t="shared" si="68"/>
        <v>1076.39910532</v>
      </c>
      <c r="O360" s="154">
        <f t="shared" si="69"/>
        <v>0</v>
      </c>
      <c r="P360" s="154">
        <f t="shared" si="70"/>
        <v>0</v>
      </c>
      <c r="Q360" s="154">
        <v>732.72237220423926</v>
      </c>
      <c r="R360" s="154">
        <f t="shared" si="71"/>
        <v>732.72237220423926</v>
      </c>
      <c r="S360" s="154">
        <f t="shared" si="72"/>
        <v>0</v>
      </c>
      <c r="T360" s="154">
        <f t="shared" si="73"/>
        <v>0</v>
      </c>
      <c r="U360" s="154">
        <f t="shared" si="74"/>
        <v>1809.1214775242393</v>
      </c>
      <c r="V360" s="154">
        <f t="shared" si="75"/>
        <v>0</v>
      </c>
      <c r="W360" s="154">
        <f t="shared" si="76"/>
        <v>0</v>
      </c>
      <c r="X360" s="137">
        <f t="shared" si="77"/>
        <v>0</v>
      </c>
      <c r="Y360" s="137">
        <f t="shared" si="78"/>
        <v>0</v>
      </c>
    </row>
    <row r="361" spans="1:25">
      <c r="A361" s="153">
        <v>902</v>
      </c>
      <c r="B361" s="153" t="s">
        <v>164</v>
      </c>
      <c r="C361" s="153" t="s">
        <v>165</v>
      </c>
      <c r="D361" s="153" t="s">
        <v>261</v>
      </c>
      <c r="E361" s="153" t="s">
        <v>167</v>
      </c>
      <c r="F361" s="136" t="s">
        <v>168</v>
      </c>
      <c r="G361" s="154">
        <v>35.220079238799997</v>
      </c>
      <c r="H361" s="154">
        <v>0</v>
      </c>
      <c r="I361" s="154">
        <v>0</v>
      </c>
      <c r="J361" s="155">
        <f t="shared" si="66"/>
        <v>0</v>
      </c>
      <c r="K361" s="155">
        <f t="shared" si="67"/>
        <v>0</v>
      </c>
      <c r="L361" s="155">
        <f>IF(F361="Current ASP",IF(ISERROR(VLOOKUP(A361,#REF!,3,FALSE)),1,1-VLOOKUP(A361,#REF!,3,FALSE)),0)</f>
        <v>0</v>
      </c>
      <c r="M361" s="137">
        <v>872.28194271899997</v>
      </c>
      <c r="N361" s="154">
        <f t="shared" si="68"/>
        <v>872.28194271899997</v>
      </c>
      <c r="O361" s="154">
        <f t="shared" si="69"/>
        <v>0</v>
      </c>
      <c r="P361" s="154">
        <f t="shared" si="70"/>
        <v>0</v>
      </c>
      <c r="Q361" s="154">
        <v>37.872819327681661</v>
      </c>
      <c r="R361" s="154">
        <f t="shared" si="71"/>
        <v>37.872819327681661</v>
      </c>
      <c r="S361" s="154">
        <f t="shared" si="72"/>
        <v>0</v>
      </c>
      <c r="T361" s="154">
        <f t="shared" si="73"/>
        <v>0</v>
      </c>
      <c r="U361" s="154">
        <f t="shared" si="74"/>
        <v>910.15476204668164</v>
      </c>
      <c r="V361" s="154">
        <f t="shared" si="75"/>
        <v>0</v>
      </c>
      <c r="W361" s="154">
        <f t="shared" si="76"/>
        <v>0</v>
      </c>
      <c r="X361" s="137">
        <f t="shared" si="77"/>
        <v>0</v>
      </c>
      <c r="Y361" s="137">
        <f t="shared" si="78"/>
        <v>0</v>
      </c>
    </row>
    <row r="362" spans="1:25">
      <c r="A362" s="153">
        <v>903</v>
      </c>
      <c r="B362" s="153" t="s">
        <v>164</v>
      </c>
      <c r="C362" s="153" t="s">
        <v>165</v>
      </c>
      <c r="D362" s="153" t="s">
        <v>260</v>
      </c>
      <c r="E362" s="153" t="s">
        <v>167</v>
      </c>
      <c r="F362" s="136" t="s">
        <v>168</v>
      </c>
      <c r="G362" s="154">
        <v>0.40872906016499999</v>
      </c>
      <c r="H362" s="154">
        <v>0</v>
      </c>
      <c r="I362" s="154">
        <v>0</v>
      </c>
      <c r="J362" s="155">
        <f t="shared" si="66"/>
        <v>0</v>
      </c>
      <c r="K362" s="155">
        <f t="shared" si="67"/>
        <v>0</v>
      </c>
      <c r="L362" s="155">
        <f>IF(F362="Current ASP",IF(ISERROR(VLOOKUP(A362,#REF!,3,FALSE)),1,1-VLOOKUP(A362,#REF!,3,FALSE)),0)</f>
        <v>0</v>
      </c>
      <c r="M362" s="137">
        <v>0</v>
      </c>
      <c r="N362" s="154">
        <f t="shared" si="68"/>
        <v>0</v>
      </c>
      <c r="O362" s="154">
        <f t="shared" si="69"/>
        <v>0</v>
      </c>
      <c r="P362" s="154">
        <f t="shared" si="70"/>
        <v>0</v>
      </c>
      <c r="Q362" s="154">
        <v>0</v>
      </c>
      <c r="R362" s="154">
        <f t="shared" si="71"/>
        <v>0</v>
      </c>
      <c r="S362" s="154">
        <f t="shared" si="72"/>
        <v>0</v>
      </c>
      <c r="T362" s="154">
        <f t="shared" si="73"/>
        <v>0</v>
      </c>
      <c r="U362" s="154">
        <f t="shared" si="74"/>
        <v>0</v>
      </c>
      <c r="V362" s="154">
        <f t="shared" si="75"/>
        <v>0</v>
      </c>
      <c r="W362" s="154">
        <f t="shared" si="76"/>
        <v>0</v>
      </c>
      <c r="X362" s="137">
        <f t="shared" si="77"/>
        <v>0</v>
      </c>
      <c r="Y362" s="137">
        <f t="shared" si="78"/>
        <v>0</v>
      </c>
    </row>
    <row r="363" spans="1:25">
      <c r="A363" s="153">
        <v>904</v>
      </c>
      <c r="B363" s="153" t="s">
        <v>164</v>
      </c>
      <c r="C363" s="153" t="s">
        <v>165</v>
      </c>
      <c r="D363" s="153" t="s">
        <v>261</v>
      </c>
      <c r="E363" s="153" t="s">
        <v>167</v>
      </c>
      <c r="F363" s="136" t="s">
        <v>168</v>
      </c>
      <c r="G363" s="154">
        <v>41.374786096900003</v>
      </c>
      <c r="H363" s="154">
        <v>0</v>
      </c>
      <c r="I363" s="154">
        <v>0</v>
      </c>
      <c r="J363" s="155">
        <f t="shared" si="66"/>
        <v>0</v>
      </c>
      <c r="K363" s="155">
        <f t="shared" si="67"/>
        <v>0</v>
      </c>
      <c r="L363" s="155">
        <f>IF(F363="Current ASP",IF(ISERROR(VLOOKUP(A363,#REF!,3,FALSE)),1,1-VLOOKUP(A363,#REF!,3,FALSE)),0)</f>
        <v>0</v>
      </c>
      <c r="M363" s="137">
        <v>1121.0497358600001</v>
      </c>
      <c r="N363" s="154">
        <f t="shared" si="68"/>
        <v>1121.0497358600001</v>
      </c>
      <c r="O363" s="154">
        <f t="shared" si="69"/>
        <v>0</v>
      </c>
      <c r="P363" s="154">
        <f t="shared" si="70"/>
        <v>0</v>
      </c>
      <c r="Q363" s="154">
        <v>337.6125239735199</v>
      </c>
      <c r="R363" s="154">
        <f t="shared" si="71"/>
        <v>337.6125239735199</v>
      </c>
      <c r="S363" s="154">
        <f t="shared" si="72"/>
        <v>0</v>
      </c>
      <c r="T363" s="154">
        <f t="shared" si="73"/>
        <v>0</v>
      </c>
      <c r="U363" s="154">
        <f t="shared" si="74"/>
        <v>1458.66225983352</v>
      </c>
      <c r="V363" s="154">
        <f t="shared" si="75"/>
        <v>0</v>
      </c>
      <c r="W363" s="154">
        <f t="shared" si="76"/>
        <v>0</v>
      </c>
      <c r="X363" s="137">
        <f t="shared" si="77"/>
        <v>0</v>
      </c>
      <c r="Y363" s="137">
        <f t="shared" si="78"/>
        <v>0</v>
      </c>
    </row>
    <row r="364" spans="1:25">
      <c r="A364" s="153">
        <v>905</v>
      </c>
      <c r="B364" s="153" t="s">
        <v>164</v>
      </c>
      <c r="C364" s="153" t="s">
        <v>165</v>
      </c>
      <c r="D364" s="153" t="s">
        <v>261</v>
      </c>
      <c r="E364" s="153" t="s">
        <v>167</v>
      </c>
      <c r="F364" s="136" t="s">
        <v>168</v>
      </c>
      <c r="G364" s="154">
        <v>30.144804716100001</v>
      </c>
      <c r="H364" s="154">
        <v>0</v>
      </c>
      <c r="I364" s="154">
        <v>0</v>
      </c>
      <c r="J364" s="155">
        <f t="shared" si="66"/>
        <v>0</v>
      </c>
      <c r="K364" s="155">
        <f t="shared" si="67"/>
        <v>0</v>
      </c>
      <c r="L364" s="155">
        <f>IF(F364="Current ASP",IF(ISERROR(VLOOKUP(A364,#REF!,3,FALSE)),1,1-VLOOKUP(A364,#REF!,3,FALSE)),0)</f>
        <v>0</v>
      </c>
      <c r="M364" s="137">
        <v>786.17001417100005</v>
      </c>
      <c r="N364" s="154">
        <f t="shared" si="68"/>
        <v>786.17001417100005</v>
      </c>
      <c r="O364" s="154">
        <f t="shared" si="69"/>
        <v>0</v>
      </c>
      <c r="P364" s="154">
        <f t="shared" si="70"/>
        <v>0</v>
      </c>
      <c r="Q364" s="154">
        <v>31.352919708163444</v>
      </c>
      <c r="R364" s="154">
        <f t="shared" si="71"/>
        <v>31.352919708163444</v>
      </c>
      <c r="S364" s="154">
        <f t="shared" si="72"/>
        <v>0</v>
      </c>
      <c r="T364" s="154">
        <f t="shared" si="73"/>
        <v>0</v>
      </c>
      <c r="U364" s="154">
        <f t="shared" si="74"/>
        <v>817.52293387916347</v>
      </c>
      <c r="V364" s="154">
        <f t="shared" si="75"/>
        <v>0</v>
      </c>
      <c r="W364" s="154">
        <f t="shared" si="76"/>
        <v>0</v>
      </c>
      <c r="X364" s="137">
        <f t="shared" si="77"/>
        <v>0</v>
      </c>
      <c r="Y364" s="137">
        <f t="shared" si="78"/>
        <v>0</v>
      </c>
    </row>
    <row r="365" spans="1:25">
      <c r="A365" s="153">
        <v>906</v>
      </c>
      <c r="B365" s="153" t="s">
        <v>164</v>
      </c>
      <c r="C365" s="153" t="s">
        <v>165</v>
      </c>
      <c r="D365" s="153" t="s">
        <v>262</v>
      </c>
      <c r="E365" s="153" t="s">
        <v>167</v>
      </c>
      <c r="F365" s="136" t="s">
        <v>168</v>
      </c>
      <c r="G365" s="154">
        <v>15.4166957806</v>
      </c>
      <c r="H365" s="154">
        <v>0</v>
      </c>
      <c r="I365" s="154">
        <v>0</v>
      </c>
      <c r="J365" s="155">
        <f t="shared" si="66"/>
        <v>0</v>
      </c>
      <c r="K365" s="155">
        <f t="shared" si="67"/>
        <v>0</v>
      </c>
      <c r="L365" s="155">
        <f>IF(F365="Current ASP",IF(ISERROR(VLOOKUP(A365,#REF!,3,FALSE)),1,1-VLOOKUP(A365,#REF!,3,FALSE)),0)</f>
        <v>0</v>
      </c>
      <c r="M365" s="137">
        <v>0</v>
      </c>
      <c r="N365" s="154">
        <f t="shared" si="68"/>
        <v>0</v>
      </c>
      <c r="O365" s="154">
        <f t="shared" si="69"/>
        <v>0</v>
      </c>
      <c r="P365" s="154">
        <f t="shared" si="70"/>
        <v>0</v>
      </c>
      <c r="Q365" s="154">
        <v>906.03497446639369</v>
      </c>
      <c r="R365" s="154">
        <f t="shared" si="71"/>
        <v>906.03497446639369</v>
      </c>
      <c r="S365" s="154">
        <f t="shared" si="72"/>
        <v>0</v>
      </c>
      <c r="T365" s="154">
        <f t="shared" si="73"/>
        <v>0</v>
      </c>
      <c r="U365" s="154">
        <f t="shared" si="74"/>
        <v>906.03497446639369</v>
      </c>
      <c r="V365" s="154">
        <f t="shared" si="75"/>
        <v>0</v>
      </c>
      <c r="W365" s="154">
        <f t="shared" si="76"/>
        <v>0</v>
      </c>
      <c r="X365" s="137">
        <f t="shared" si="77"/>
        <v>0</v>
      </c>
      <c r="Y365" s="137">
        <f t="shared" si="78"/>
        <v>0</v>
      </c>
    </row>
    <row r="366" spans="1:25">
      <c r="A366" s="153">
        <v>907</v>
      </c>
      <c r="B366" s="153" t="s">
        <v>164</v>
      </c>
      <c r="C366" s="153" t="s">
        <v>165</v>
      </c>
      <c r="D366" s="153" t="s">
        <v>263</v>
      </c>
      <c r="E366" s="153" t="s">
        <v>167</v>
      </c>
      <c r="F366" s="136" t="s">
        <v>168</v>
      </c>
      <c r="G366" s="154">
        <v>70.839916071199994</v>
      </c>
      <c r="H366" s="154">
        <v>0</v>
      </c>
      <c r="I366" s="154">
        <v>0</v>
      </c>
      <c r="J366" s="155">
        <f t="shared" si="66"/>
        <v>0</v>
      </c>
      <c r="K366" s="155">
        <f t="shared" si="67"/>
        <v>0</v>
      </c>
      <c r="L366" s="155">
        <f>IF(F366="Current ASP",IF(ISERROR(VLOOKUP(A366,#REF!,3,FALSE)),1,1-VLOOKUP(A366,#REF!,3,FALSE)),0)</f>
        <v>0</v>
      </c>
      <c r="M366" s="137">
        <v>1616.9906561299999</v>
      </c>
      <c r="N366" s="154">
        <f t="shared" si="68"/>
        <v>1616.9906561299999</v>
      </c>
      <c r="O366" s="154">
        <f t="shared" si="69"/>
        <v>0</v>
      </c>
      <c r="P366" s="154">
        <f t="shared" si="70"/>
        <v>0</v>
      </c>
      <c r="Q366" s="154">
        <v>345.65780595587876</v>
      </c>
      <c r="R366" s="154">
        <f t="shared" si="71"/>
        <v>345.65780595587876</v>
      </c>
      <c r="S366" s="154">
        <f t="shared" si="72"/>
        <v>0</v>
      </c>
      <c r="T366" s="154">
        <f t="shared" si="73"/>
        <v>0</v>
      </c>
      <c r="U366" s="154">
        <f t="shared" si="74"/>
        <v>1962.6484620858787</v>
      </c>
      <c r="V366" s="154">
        <f t="shared" si="75"/>
        <v>0</v>
      </c>
      <c r="W366" s="154">
        <f t="shared" si="76"/>
        <v>0</v>
      </c>
      <c r="X366" s="137">
        <f t="shared" si="77"/>
        <v>0</v>
      </c>
      <c r="Y366" s="137">
        <f t="shared" si="78"/>
        <v>0</v>
      </c>
    </row>
    <row r="367" spans="1:25">
      <c r="A367" s="153">
        <v>908</v>
      </c>
      <c r="B367" s="153" t="s">
        <v>164</v>
      </c>
      <c r="C367" s="153" t="s">
        <v>165</v>
      </c>
      <c r="D367" s="153" t="s">
        <v>262</v>
      </c>
      <c r="E367" s="153" t="s">
        <v>167</v>
      </c>
      <c r="F367" s="136" t="s">
        <v>168</v>
      </c>
      <c r="G367" s="154">
        <v>31.243789097200001</v>
      </c>
      <c r="H367" s="154">
        <v>0</v>
      </c>
      <c r="I367" s="154">
        <v>0</v>
      </c>
      <c r="J367" s="155">
        <f t="shared" si="66"/>
        <v>0</v>
      </c>
      <c r="K367" s="155">
        <f t="shared" si="67"/>
        <v>0</v>
      </c>
      <c r="L367" s="155">
        <f>IF(F367="Current ASP",IF(ISERROR(VLOOKUP(A367,#REF!,3,FALSE)),1,1-VLOOKUP(A367,#REF!,3,FALSE)),0)</f>
        <v>0</v>
      </c>
      <c r="M367" s="137">
        <v>574.07952372800003</v>
      </c>
      <c r="N367" s="154">
        <f t="shared" si="68"/>
        <v>574.07952372800003</v>
      </c>
      <c r="O367" s="154">
        <f t="shared" si="69"/>
        <v>0</v>
      </c>
      <c r="P367" s="154">
        <f t="shared" si="70"/>
        <v>0</v>
      </c>
      <c r="Q367" s="154">
        <v>188.38357917824388</v>
      </c>
      <c r="R367" s="154">
        <f t="shared" si="71"/>
        <v>188.38357917824388</v>
      </c>
      <c r="S367" s="154">
        <f t="shared" si="72"/>
        <v>0</v>
      </c>
      <c r="T367" s="154">
        <f t="shared" si="73"/>
        <v>0</v>
      </c>
      <c r="U367" s="154">
        <f t="shared" si="74"/>
        <v>762.46310290624388</v>
      </c>
      <c r="V367" s="154">
        <f t="shared" si="75"/>
        <v>0</v>
      </c>
      <c r="W367" s="154">
        <f t="shared" si="76"/>
        <v>0</v>
      </c>
      <c r="X367" s="137">
        <f t="shared" si="77"/>
        <v>0</v>
      </c>
      <c r="Y367" s="137">
        <f t="shared" si="78"/>
        <v>0</v>
      </c>
    </row>
    <row r="368" spans="1:25">
      <c r="A368" s="153">
        <v>909</v>
      </c>
      <c r="B368" s="153" t="s">
        <v>164</v>
      </c>
      <c r="C368" s="153" t="s">
        <v>165</v>
      </c>
      <c r="D368" s="153" t="s">
        <v>262</v>
      </c>
      <c r="E368" s="153" t="s">
        <v>167</v>
      </c>
      <c r="F368" s="136" t="s">
        <v>168</v>
      </c>
      <c r="G368" s="154">
        <v>97.077085909100006</v>
      </c>
      <c r="H368" s="154">
        <v>0</v>
      </c>
      <c r="I368" s="154">
        <v>0</v>
      </c>
      <c r="J368" s="155">
        <f t="shared" si="66"/>
        <v>0</v>
      </c>
      <c r="K368" s="155">
        <f t="shared" si="67"/>
        <v>0</v>
      </c>
      <c r="L368" s="155">
        <f>IF(F368="Current ASP",IF(ISERROR(VLOOKUP(A368,#REF!,3,FALSE)),1,1-VLOOKUP(A368,#REF!,3,FALSE)),0)</f>
        <v>0</v>
      </c>
      <c r="M368" s="137">
        <v>1636.12664075</v>
      </c>
      <c r="N368" s="154">
        <f t="shared" si="68"/>
        <v>1636.12664075</v>
      </c>
      <c r="O368" s="154">
        <f t="shared" si="69"/>
        <v>0</v>
      </c>
      <c r="P368" s="154">
        <f t="shared" si="70"/>
        <v>0</v>
      </c>
      <c r="Q368" s="154">
        <v>350.68896818111847</v>
      </c>
      <c r="R368" s="154">
        <f t="shared" si="71"/>
        <v>350.68896818111847</v>
      </c>
      <c r="S368" s="154">
        <f t="shared" si="72"/>
        <v>0</v>
      </c>
      <c r="T368" s="154">
        <f t="shared" si="73"/>
        <v>0</v>
      </c>
      <c r="U368" s="154">
        <f t="shared" si="74"/>
        <v>1986.8156089311185</v>
      </c>
      <c r="V368" s="154">
        <f t="shared" si="75"/>
        <v>0</v>
      </c>
      <c r="W368" s="154">
        <f t="shared" si="76"/>
        <v>0</v>
      </c>
      <c r="X368" s="137">
        <f t="shared" si="77"/>
        <v>0</v>
      </c>
      <c r="Y368" s="137">
        <f t="shared" si="78"/>
        <v>0</v>
      </c>
    </row>
    <row r="369" spans="1:25">
      <c r="A369" s="153">
        <v>910</v>
      </c>
      <c r="B369" s="153" t="s">
        <v>164</v>
      </c>
      <c r="C369" s="153" t="s">
        <v>165</v>
      </c>
      <c r="D369" s="153" t="s">
        <v>262</v>
      </c>
      <c r="E369" s="153" t="s">
        <v>167</v>
      </c>
      <c r="F369" s="136" t="s">
        <v>168</v>
      </c>
      <c r="G369" s="154">
        <v>3.9420893334499998</v>
      </c>
      <c r="H369" s="154">
        <v>0</v>
      </c>
      <c r="I369" s="154">
        <v>0</v>
      </c>
      <c r="J369" s="155">
        <f t="shared" si="66"/>
        <v>0</v>
      </c>
      <c r="K369" s="155">
        <f t="shared" si="67"/>
        <v>0</v>
      </c>
      <c r="L369" s="155">
        <f>IF(F369="Current ASP",IF(ISERROR(VLOOKUP(A369,#REF!,3,FALSE)),1,1-VLOOKUP(A369,#REF!,3,FALSE)),0)</f>
        <v>0</v>
      </c>
      <c r="M369" s="137">
        <v>0</v>
      </c>
      <c r="N369" s="154">
        <f t="shared" si="68"/>
        <v>0</v>
      </c>
      <c r="O369" s="154">
        <f t="shared" si="69"/>
        <v>0</v>
      </c>
      <c r="P369" s="154">
        <f t="shared" si="70"/>
        <v>0</v>
      </c>
      <c r="Q369" s="154">
        <v>560.19253388727702</v>
      </c>
      <c r="R369" s="154">
        <f t="shared" si="71"/>
        <v>560.19253388727702</v>
      </c>
      <c r="S369" s="154">
        <f t="shared" si="72"/>
        <v>0</v>
      </c>
      <c r="T369" s="154">
        <f t="shared" si="73"/>
        <v>0</v>
      </c>
      <c r="U369" s="154">
        <f t="shared" si="74"/>
        <v>560.19253388727702</v>
      </c>
      <c r="V369" s="154">
        <f t="shared" si="75"/>
        <v>0</v>
      </c>
      <c r="W369" s="154">
        <f t="shared" si="76"/>
        <v>0</v>
      </c>
      <c r="X369" s="137">
        <f t="shared" si="77"/>
        <v>0</v>
      </c>
      <c r="Y369" s="137">
        <f t="shared" si="78"/>
        <v>0</v>
      </c>
    </row>
    <row r="370" spans="1:25">
      <c r="A370" s="153">
        <v>911</v>
      </c>
      <c r="B370" s="153" t="s">
        <v>164</v>
      </c>
      <c r="C370" s="153" t="s">
        <v>165</v>
      </c>
      <c r="D370" s="153" t="s">
        <v>262</v>
      </c>
      <c r="E370" s="153" t="s">
        <v>167</v>
      </c>
      <c r="F370" s="136" t="s">
        <v>168</v>
      </c>
      <c r="G370" s="154">
        <v>51.384690998799996</v>
      </c>
      <c r="H370" s="154">
        <v>0</v>
      </c>
      <c r="I370" s="154">
        <v>0</v>
      </c>
      <c r="J370" s="155">
        <f t="shared" si="66"/>
        <v>0</v>
      </c>
      <c r="K370" s="155">
        <f t="shared" si="67"/>
        <v>0</v>
      </c>
      <c r="L370" s="155">
        <f>IF(F370="Current ASP",IF(ISERROR(VLOOKUP(A370,#REF!,3,FALSE)),1,1-VLOOKUP(A370,#REF!,3,FALSE)),0)</f>
        <v>0</v>
      </c>
      <c r="M370" s="137">
        <v>637.06880412700002</v>
      </c>
      <c r="N370" s="154">
        <f t="shared" si="68"/>
        <v>637.06880412700002</v>
      </c>
      <c r="O370" s="154">
        <f t="shared" si="69"/>
        <v>0</v>
      </c>
      <c r="P370" s="154">
        <f t="shared" si="70"/>
        <v>0</v>
      </c>
      <c r="Q370" s="154">
        <v>73.264283212962795</v>
      </c>
      <c r="R370" s="154">
        <f t="shared" si="71"/>
        <v>73.264283212962795</v>
      </c>
      <c r="S370" s="154">
        <f t="shared" si="72"/>
        <v>0</v>
      </c>
      <c r="T370" s="154">
        <f t="shared" si="73"/>
        <v>0</v>
      </c>
      <c r="U370" s="154">
        <f t="shared" si="74"/>
        <v>710.33308733996284</v>
      </c>
      <c r="V370" s="154">
        <f t="shared" si="75"/>
        <v>0</v>
      </c>
      <c r="W370" s="154">
        <f t="shared" si="76"/>
        <v>0</v>
      </c>
      <c r="X370" s="137">
        <f t="shared" si="77"/>
        <v>0</v>
      </c>
      <c r="Y370" s="137">
        <f t="shared" si="78"/>
        <v>0</v>
      </c>
    </row>
    <row r="371" spans="1:25">
      <c r="A371" s="153">
        <v>912</v>
      </c>
      <c r="B371" s="153" t="s">
        <v>164</v>
      </c>
      <c r="C371" s="153" t="s">
        <v>165</v>
      </c>
      <c r="D371" s="153" t="s">
        <v>262</v>
      </c>
      <c r="E371" s="153" t="s">
        <v>167</v>
      </c>
      <c r="F371" s="136" t="s">
        <v>168</v>
      </c>
      <c r="G371" s="154">
        <v>113.58836947</v>
      </c>
      <c r="H371" s="154">
        <v>0</v>
      </c>
      <c r="I371" s="154">
        <v>0</v>
      </c>
      <c r="J371" s="155">
        <f t="shared" si="66"/>
        <v>0</v>
      </c>
      <c r="K371" s="155">
        <f t="shared" si="67"/>
        <v>0</v>
      </c>
      <c r="L371" s="155">
        <f>IF(F371="Current ASP",IF(ISERROR(VLOOKUP(A371,#REF!,3,FALSE)),1,1-VLOOKUP(A371,#REF!,3,FALSE)),0)</f>
        <v>0</v>
      </c>
      <c r="M371" s="137">
        <v>2230.13947895</v>
      </c>
      <c r="N371" s="154">
        <f t="shared" si="68"/>
        <v>2230.13947895</v>
      </c>
      <c r="O371" s="154">
        <f t="shared" si="69"/>
        <v>0</v>
      </c>
      <c r="P371" s="154">
        <f t="shared" si="70"/>
        <v>0</v>
      </c>
      <c r="Q371" s="154">
        <v>428.07588641615854</v>
      </c>
      <c r="R371" s="154">
        <f t="shared" si="71"/>
        <v>428.07588641615854</v>
      </c>
      <c r="S371" s="154">
        <f t="shared" si="72"/>
        <v>0</v>
      </c>
      <c r="T371" s="154">
        <f t="shared" si="73"/>
        <v>0</v>
      </c>
      <c r="U371" s="154">
        <f t="shared" si="74"/>
        <v>2658.2153653661585</v>
      </c>
      <c r="V371" s="154">
        <f t="shared" si="75"/>
        <v>0</v>
      </c>
      <c r="W371" s="154">
        <f t="shared" si="76"/>
        <v>0</v>
      </c>
      <c r="X371" s="137">
        <f t="shared" si="77"/>
        <v>0</v>
      </c>
      <c r="Y371" s="137">
        <f t="shared" si="78"/>
        <v>0</v>
      </c>
    </row>
    <row r="372" spans="1:25">
      <c r="A372" s="153">
        <v>913</v>
      </c>
      <c r="B372" s="153" t="s">
        <v>164</v>
      </c>
      <c r="C372" s="153" t="s">
        <v>165</v>
      </c>
      <c r="D372" s="153" t="s">
        <v>262</v>
      </c>
      <c r="E372" s="153" t="s">
        <v>167</v>
      </c>
      <c r="F372" s="136" t="s">
        <v>168</v>
      </c>
      <c r="G372" s="154">
        <v>51.680772859599998</v>
      </c>
      <c r="H372" s="154">
        <v>0</v>
      </c>
      <c r="I372" s="154">
        <v>0</v>
      </c>
      <c r="J372" s="155">
        <f t="shared" si="66"/>
        <v>0</v>
      </c>
      <c r="K372" s="155">
        <f t="shared" si="67"/>
        <v>0</v>
      </c>
      <c r="L372" s="155">
        <f>IF(F372="Current ASP",IF(ISERROR(VLOOKUP(A372,#REF!,3,FALSE)),1,1-VLOOKUP(A372,#REF!,3,FALSE)),0)</f>
        <v>0</v>
      </c>
      <c r="M372" s="137">
        <v>949.62321112100005</v>
      </c>
      <c r="N372" s="154">
        <f t="shared" si="68"/>
        <v>949.62321112100005</v>
      </c>
      <c r="O372" s="154">
        <f t="shared" si="69"/>
        <v>0</v>
      </c>
      <c r="P372" s="154">
        <f t="shared" si="70"/>
        <v>0</v>
      </c>
      <c r="Q372" s="154">
        <v>115.40232180854234</v>
      </c>
      <c r="R372" s="154">
        <f t="shared" si="71"/>
        <v>115.40232180854234</v>
      </c>
      <c r="S372" s="154">
        <f t="shared" si="72"/>
        <v>0</v>
      </c>
      <c r="T372" s="154">
        <f t="shared" si="73"/>
        <v>0</v>
      </c>
      <c r="U372" s="154">
        <f t="shared" si="74"/>
        <v>1065.0255329295424</v>
      </c>
      <c r="V372" s="154">
        <f t="shared" si="75"/>
        <v>0</v>
      </c>
      <c r="W372" s="154">
        <f t="shared" si="76"/>
        <v>0</v>
      </c>
      <c r="X372" s="137">
        <f t="shared" si="77"/>
        <v>0</v>
      </c>
      <c r="Y372" s="137">
        <f t="shared" si="78"/>
        <v>0</v>
      </c>
    </row>
    <row r="373" spans="1:25">
      <c r="A373" s="153">
        <v>914</v>
      </c>
      <c r="B373" s="153" t="s">
        <v>164</v>
      </c>
      <c r="C373" s="153" t="s">
        <v>165</v>
      </c>
      <c r="D373" s="153" t="s">
        <v>264</v>
      </c>
      <c r="E373" s="153" t="s">
        <v>167</v>
      </c>
      <c r="F373" s="136" t="s">
        <v>168</v>
      </c>
      <c r="G373" s="154">
        <v>52.690728286700001</v>
      </c>
      <c r="H373" s="154">
        <v>0</v>
      </c>
      <c r="I373" s="154">
        <v>0</v>
      </c>
      <c r="J373" s="155">
        <f t="shared" si="66"/>
        <v>0</v>
      </c>
      <c r="K373" s="155">
        <f t="shared" si="67"/>
        <v>0</v>
      </c>
      <c r="L373" s="155">
        <f>IF(F373="Current ASP",IF(ISERROR(VLOOKUP(A373,#REF!,3,FALSE)),1,1-VLOOKUP(A373,#REF!,3,FALSE)),0)</f>
        <v>0</v>
      </c>
      <c r="M373" s="137">
        <v>1647.28929758</v>
      </c>
      <c r="N373" s="154">
        <f t="shared" si="68"/>
        <v>1647.28929758</v>
      </c>
      <c r="O373" s="154">
        <f t="shared" si="69"/>
        <v>0</v>
      </c>
      <c r="P373" s="154">
        <f t="shared" si="70"/>
        <v>0</v>
      </c>
      <c r="Q373" s="154">
        <v>325.68326789354762</v>
      </c>
      <c r="R373" s="154">
        <f t="shared" si="71"/>
        <v>325.68326789354762</v>
      </c>
      <c r="S373" s="154">
        <f t="shared" si="72"/>
        <v>0</v>
      </c>
      <c r="T373" s="154">
        <f t="shared" si="73"/>
        <v>0</v>
      </c>
      <c r="U373" s="154">
        <f t="shared" si="74"/>
        <v>1972.9725654735475</v>
      </c>
      <c r="V373" s="154">
        <f t="shared" si="75"/>
        <v>0</v>
      </c>
      <c r="W373" s="154">
        <f t="shared" si="76"/>
        <v>0</v>
      </c>
      <c r="X373" s="137">
        <f t="shared" si="77"/>
        <v>0</v>
      </c>
      <c r="Y373" s="137">
        <f t="shared" si="78"/>
        <v>0</v>
      </c>
    </row>
    <row r="374" spans="1:25">
      <c r="A374" s="153">
        <v>915</v>
      </c>
      <c r="B374" s="153" t="s">
        <v>164</v>
      </c>
      <c r="C374" s="153" t="s">
        <v>165</v>
      </c>
      <c r="D374" s="153" t="s">
        <v>264</v>
      </c>
      <c r="E374" s="153" t="s">
        <v>167</v>
      </c>
      <c r="F374" s="136" t="s">
        <v>168</v>
      </c>
      <c r="G374" s="154">
        <v>60.631323654799999</v>
      </c>
      <c r="H374" s="154">
        <v>0</v>
      </c>
      <c r="I374" s="154">
        <v>0</v>
      </c>
      <c r="J374" s="155">
        <f t="shared" si="66"/>
        <v>0</v>
      </c>
      <c r="K374" s="155">
        <f t="shared" si="67"/>
        <v>0</v>
      </c>
      <c r="L374" s="155">
        <f>IF(F374="Current ASP",IF(ISERROR(VLOOKUP(A374,#REF!,3,FALSE)),1,1-VLOOKUP(A374,#REF!,3,FALSE)),0)</f>
        <v>0</v>
      </c>
      <c r="M374" s="137">
        <v>1230.28431039</v>
      </c>
      <c r="N374" s="154">
        <f t="shared" si="68"/>
        <v>1230.28431039</v>
      </c>
      <c r="O374" s="154">
        <f t="shared" si="69"/>
        <v>0</v>
      </c>
      <c r="P374" s="154">
        <f t="shared" si="70"/>
        <v>0</v>
      </c>
      <c r="Q374" s="154">
        <v>449.50804346025097</v>
      </c>
      <c r="R374" s="154">
        <f t="shared" si="71"/>
        <v>449.50804346025097</v>
      </c>
      <c r="S374" s="154">
        <f t="shared" si="72"/>
        <v>0</v>
      </c>
      <c r="T374" s="154">
        <f t="shared" si="73"/>
        <v>0</v>
      </c>
      <c r="U374" s="154">
        <f t="shared" si="74"/>
        <v>1679.7923538502509</v>
      </c>
      <c r="V374" s="154">
        <f t="shared" si="75"/>
        <v>0</v>
      </c>
      <c r="W374" s="154">
        <f t="shared" si="76"/>
        <v>0</v>
      </c>
      <c r="X374" s="137">
        <f t="shared" si="77"/>
        <v>0</v>
      </c>
      <c r="Y374" s="137">
        <f t="shared" si="78"/>
        <v>0</v>
      </c>
    </row>
    <row r="375" spans="1:25">
      <c r="A375" s="153">
        <v>916</v>
      </c>
      <c r="B375" s="153" t="s">
        <v>164</v>
      </c>
      <c r="C375" s="153" t="s">
        <v>165</v>
      </c>
      <c r="D375" s="153" t="s">
        <v>264</v>
      </c>
      <c r="E375" s="153" t="s">
        <v>167</v>
      </c>
      <c r="F375" s="136" t="s">
        <v>168</v>
      </c>
      <c r="G375" s="154">
        <v>34.8645797382</v>
      </c>
      <c r="H375" s="154">
        <v>0</v>
      </c>
      <c r="I375" s="154">
        <v>0</v>
      </c>
      <c r="J375" s="155">
        <f t="shared" si="66"/>
        <v>0</v>
      </c>
      <c r="K375" s="155">
        <f t="shared" si="67"/>
        <v>0</v>
      </c>
      <c r="L375" s="155">
        <f>IF(F375="Current ASP",IF(ISERROR(VLOOKUP(A375,#REF!,3,FALSE)),1,1-VLOOKUP(A375,#REF!,3,FALSE)),0)</f>
        <v>0</v>
      </c>
      <c r="M375" s="137">
        <v>904.17524735300003</v>
      </c>
      <c r="N375" s="154">
        <f t="shared" si="68"/>
        <v>904.17524735300003</v>
      </c>
      <c r="O375" s="154">
        <f t="shared" si="69"/>
        <v>0</v>
      </c>
      <c r="P375" s="154">
        <f t="shared" si="70"/>
        <v>0</v>
      </c>
      <c r="Q375" s="154">
        <v>59.998451599884959</v>
      </c>
      <c r="R375" s="154">
        <f t="shared" si="71"/>
        <v>59.998451599884959</v>
      </c>
      <c r="S375" s="154">
        <f t="shared" si="72"/>
        <v>0</v>
      </c>
      <c r="T375" s="154">
        <f t="shared" si="73"/>
        <v>0</v>
      </c>
      <c r="U375" s="154">
        <f t="shared" si="74"/>
        <v>964.17369895288493</v>
      </c>
      <c r="V375" s="154">
        <f t="shared" si="75"/>
        <v>0</v>
      </c>
      <c r="W375" s="154">
        <f t="shared" si="76"/>
        <v>0</v>
      </c>
      <c r="X375" s="137">
        <f t="shared" si="77"/>
        <v>0</v>
      </c>
      <c r="Y375" s="137">
        <f t="shared" si="78"/>
        <v>0</v>
      </c>
    </row>
    <row r="376" spans="1:25">
      <c r="A376" s="153">
        <v>917</v>
      </c>
      <c r="B376" s="153" t="s">
        <v>164</v>
      </c>
      <c r="C376" s="153" t="s">
        <v>165</v>
      </c>
      <c r="D376" s="153" t="s">
        <v>263</v>
      </c>
      <c r="E376" s="153" t="s">
        <v>167</v>
      </c>
      <c r="F376" s="136" t="s">
        <v>168</v>
      </c>
      <c r="G376" s="154">
        <v>21.176111414200001</v>
      </c>
      <c r="H376" s="154">
        <v>0</v>
      </c>
      <c r="I376" s="154">
        <v>0</v>
      </c>
      <c r="J376" s="155">
        <f t="shared" si="66"/>
        <v>0</v>
      </c>
      <c r="K376" s="155">
        <f t="shared" si="67"/>
        <v>0</v>
      </c>
      <c r="L376" s="155">
        <f>IF(F376="Current ASP",IF(ISERROR(VLOOKUP(A376,#REF!,3,FALSE)),1,1-VLOOKUP(A376,#REF!,3,FALSE)),0)</f>
        <v>0</v>
      </c>
      <c r="M376" s="137">
        <v>134.74922203</v>
      </c>
      <c r="N376" s="154">
        <f t="shared" si="68"/>
        <v>134.74922203</v>
      </c>
      <c r="O376" s="154">
        <f t="shared" si="69"/>
        <v>0</v>
      </c>
      <c r="P376" s="154">
        <f t="shared" si="70"/>
        <v>0</v>
      </c>
      <c r="Q376" s="154">
        <v>3747.5478279333975</v>
      </c>
      <c r="R376" s="154">
        <f t="shared" si="71"/>
        <v>3747.5478279333975</v>
      </c>
      <c r="S376" s="154">
        <f t="shared" si="72"/>
        <v>0</v>
      </c>
      <c r="T376" s="154">
        <f t="shared" si="73"/>
        <v>0</v>
      </c>
      <c r="U376" s="154">
        <f t="shared" si="74"/>
        <v>3882.2970499633975</v>
      </c>
      <c r="V376" s="154">
        <f t="shared" si="75"/>
        <v>0</v>
      </c>
      <c r="W376" s="154">
        <f t="shared" si="76"/>
        <v>0</v>
      </c>
      <c r="X376" s="137">
        <f t="shared" si="77"/>
        <v>0</v>
      </c>
      <c r="Y376" s="137">
        <f t="shared" si="78"/>
        <v>0</v>
      </c>
    </row>
    <row r="377" spans="1:25">
      <c r="A377" s="153">
        <v>918</v>
      </c>
      <c r="B377" s="153" t="s">
        <v>164</v>
      </c>
      <c r="C377" s="153" t="s">
        <v>165</v>
      </c>
      <c r="D377" s="153" t="s">
        <v>265</v>
      </c>
      <c r="E377" s="153" t="s">
        <v>167</v>
      </c>
      <c r="F377" s="136" t="s">
        <v>168</v>
      </c>
      <c r="G377" s="154">
        <v>70.117589191600004</v>
      </c>
      <c r="H377" s="154">
        <v>0</v>
      </c>
      <c r="I377" s="154">
        <v>0</v>
      </c>
      <c r="J377" s="155">
        <f t="shared" si="66"/>
        <v>0</v>
      </c>
      <c r="K377" s="155">
        <f t="shared" si="67"/>
        <v>0</v>
      </c>
      <c r="L377" s="155">
        <f>IF(F377="Current ASP",IF(ISERROR(VLOOKUP(A377,#REF!,3,FALSE)),1,1-VLOOKUP(A377,#REF!,3,FALSE)),0)</f>
        <v>0</v>
      </c>
      <c r="M377" s="137">
        <v>1278.92160483</v>
      </c>
      <c r="N377" s="154">
        <f t="shared" si="68"/>
        <v>1278.92160483</v>
      </c>
      <c r="O377" s="154">
        <f t="shared" si="69"/>
        <v>0</v>
      </c>
      <c r="P377" s="154">
        <f t="shared" si="70"/>
        <v>0</v>
      </c>
      <c r="Q377" s="154">
        <v>474.12596185577462</v>
      </c>
      <c r="R377" s="154">
        <f t="shared" si="71"/>
        <v>474.12596185577462</v>
      </c>
      <c r="S377" s="154">
        <f t="shared" si="72"/>
        <v>0</v>
      </c>
      <c r="T377" s="154">
        <f t="shared" si="73"/>
        <v>0</v>
      </c>
      <c r="U377" s="154">
        <f t="shared" si="74"/>
        <v>1753.0475666857747</v>
      </c>
      <c r="V377" s="154">
        <f t="shared" si="75"/>
        <v>0</v>
      </c>
      <c r="W377" s="154">
        <f t="shared" si="76"/>
        <v>0</v>
      </c>
      <c r="X377" s="137">
        <f t="shared" si="77"/>
        <v>0</v>
      </c>
      <c r="Y377" s="137">
        <f t="shared" si="78"/>
        <v>0</v>
      </c>
    </row>
    <row r="378" spans="1:25">
      <c r="A378" s="153">
        <v>919</v>
      </c>
      <c r="B378" s="153" t="s">
        <v>164</v>
      </c>
      <c r="C378" s="153" t="s">
        <v>165</v>
      </c>
      <c r="D378" s="153" t="s">
        <v>265</v>
      </c>
      <c r="E378" s="153" t="s">
        <v>167</v>
      </c>
      <c r="F378" s="136" t="s">
        <v>168</v>
      </c>
      <c r="G378" s="154">
        <v>66.434598939200001</v>
      </c>
      <c r="H378" s="154">
        <v>0</v>
      </c>
      <c r="I378" s="154">
        <v>0</v>
      </c>
      <c r="J378" s="155">
        <f t="shared" si="66"/>
        <v>0</v>
      </c>
      <c r="K378" s="155">
        <f t="shared" si="67"/>
        <v>0</v>
      </c>
      <c r="L378" s="155">
        <f>IF(F378="Current ASP",IF(ISERROR(VLOOKUP(A378,#REF!,3,FALSE)),1,1-VLOOKUP(A378,#REF!,3,FALSE)),0)</f>
        <v>0</v>
      </c>
      <c r="M378" s="137">
        <v>1105.1030805</v>
      </c>
      <c r="N378" s="154">
        <f t="shared" si="68"/>
        <v>1105.1030805</v>
      </c>
      <c r="O378" s="154">
        <f t="shared" si="69"/>
        <v>0</v>
      </c>
      <c r="P378" s="154">
        <f t="shared" si="70"/>
        <v>0</v>
      </c>
      <c r="Q378" s="154">
        <v>203.10062974580092</v>
      </c>
      <c r="R378" s="154">
        <f t="shared" si="71"/>
        <v>203.10062974580092</v>
      </c>
      <c r="S378" s="154">
        <f t="shared" si="72"/>
        <v>0</v>
      </c>
      <c r="T378" s="154">
        <f t="shared" si="73"/>
        <v>0</v>
      </c>
      <c r="U378" s="154">
        <f t="shared" si="74"/>
        <v>1308.2037102458009</v>
      </c>
      <c r="V378" s="154">
        <f t="shared" si="75"/>
        <v>0</v>
      </c>
      <c r="W378" s="154">
        <f t="shared" si="76"/>
        <v>0</v>
      </c>
      <c r="X378" s="137">
        <f t="shared" si="77"/>
        <v>0</v>
      </c>
      <c r="Y378" s="137">
        <f t="shared" si="78"/>
        <v>0</v>
      </c>
    </row>
    <row r="379" spans="1:25">
      <c r="A379" s="153">
        <v>920</v>
      </c>
      <c r="B379" s="153" t="s">
        <v>164</v>
      </c>
      <c r="C379" s="153" t="s">
        <v>165</v>
      </c>
      <c r="D379" s="153" t="s">
        <v>263</v>
      </c>
      <c r="E379" s="153" t="s">
        <v>167</v>
      </c>
      <c r="F379" s="136" t="s">
        <v>168</v>
      </c>
      <c r="G379" s="154">
        <v>38.113719724399999</v>
      </c>
      <c r="H379" s="154">
        <v>0</v>
      </c>
      <c r="I379" s="154">
        <v>0</v>
      </c>
      <c r="J379" s="155">
        <f t="shared" si="66"/>
        <v>0</v>
      </c>
      <c r="K379" s="155">
        <f t="shared" si="67"/>
        <v>0</v>
      </c>
      <c r="L379" s="155">
        <f>IF(F379="Current ASP",IF(ISERROR(VLOOKUP(A379,#REF!,3,FALSE)),1,1-VLOOKUP(A379,#REF!,3,FALSE)),0)</f>
        <v>0</v>
      </c>
      <c r="M379" s="137">
        <v>1416.0628212500001</v>
      </c>
      <c r="N379" s="154">
        <f t="shared" si="68"/>
        <v>1416.0628212500001</v>
      </c>
      <c r="O379" s="154">
        <f t="shared" si="69"/>
        <v>0</v>
      </c>
      <c r="P379" s="154">
        <f t="shared" si="70"/>
        <v>0</v>
      </c>
      <c r="Q379" s="154">
        <v>194.91338370951328</v>
      </c>
      <c r="R379" s="154">
        <f t="shared" si="71"/>
        <v>194.91338370951328</v>
      </c>
      <c r="S379" s="154">
        <f t="shared" si="72"/>
        <v>0</v>
      </c>
      <c r="T379" s="154">
        <f t="shared" si="73"/>
        <v>0</v>
      </c>
      <c r="U379" s="154">
        <f t="shared" si="74"/>
        <v>1610.9762049595133</v>
      </c>
      <c r="V379" s="154">
        <f t="shared" si="75"/>
        <v>0</v>
      </c>
      <c r="W379" s="154">
        <f t="shared" si="76"/>
        <v>0</v>
      </c>
      <c r="X379" s="137">
        <f t="shared" si="77"/>
        <v>0</v>
      </c>
      <c r="Y379" s="137">
        <f t="shared" si="78"/>
        <v>0</v>
      </c>
    </row>
    <row r="380" spans="1:25">
      <c r="A380" s="153">
        <v>921</v>
      </c>
      <c r="B380" s="153" t="s">
        <v>164</v>
      </c>
      <c r="C380" s="153" t="s">
        <v>165</v>
      </c>
      <c r="D380" s="153" t="s">
        <v>265</v>
      </c>
      <c r="E380" s="153" t="s">
        <v>167</v>
      </c>
      <c r="F380" s="136" t="s">
        <v>168</v>
      </c>
      <c r="G380" s="154">
        <v>27.461082976299998</v>
      </c>
      <c r="H380" s="154">
        <v>0</v>
      </c>
      <c r="I380" s="154">
        <v>0</v>
      </c>
      <c r="J380" s="155">
        <f t="shared" si="66"/>
        <v>0</v>
      </c>
      <c r="K380" s="155">
        <f t="shared" si="67"/>
        <v>0</v>
      </c>
      <c r="L380" s="155">
        <f>IF(F380="Current ASP",IF(ISERROR(VLOOKUP(A380,#REF!,3,FALSE)),1,1-VLOOKUP(A380,#REF!,3,FALSE)),0)</f>
        <v>0</v>
      </c>
      <c r="M380" s="137">
        <v>534.21289081999998</v>
      </c>
      <c r="N380" s="154">
        <f t="shared" si="68"/>
        <v>534.21289081999998</v>
      </c>
      <c r="O380" s="154">
        <f t="shared" si="69"/>
        <v>0</v>
      </c>
      <c r="P380" s="154">
        <f t="shared" si="70"/>
        <v>0</v>
      </c>
      <c r="Q380" s="154">
        <v>144.33417009670961</v>
      </c>
      <c r="R380" s="154">
        <f t="shared" si="71"/>
        <v>144.33417009670961</v>
      </c>
      <c r="S380" s="154">
        <f t="shared" si="72"/>
        <v>0</v>
      </c>
      <c r="T380" s="154">
        <f t="shared" si="73"/>
        <v>0</v>
      </c>
      <c r="U380" s="154">
        <f t="shared" si="74"/>
        <v>678.5470609167096</v>
      </c>
      <c r="V380" s="154">
        <f t="shared" si="75"/>
        <v>0</v>
      </c>
      <c r="W380" s="154">
        <f t="shared" si="76"/>
        <v>0</v>
      </c>
      <c r="X380" s="137">
        <f t="shared" si="77"/>
        <v>0</v>
      </c>
      <c r="Y380" s="137">
        <f t="shared" si="78"/>
        <v>0</v>
      </c>
    </row>
    <row r="381" spans="1:25">
      <c r="A381" s="153">
        <v>922</v>
      </c>
      <c r="B381" s="153" t="s">
        <v>164</v>
      </c>
      <c r="C381" s="153" t="s">
        <v>165</v>
      </c>
      <c r="D381" s="153" t="s">
        <v>266</v>
      </c>
      <c r="E381" s="153" t="s">
        <v>167</v>
      </c>
      <c r="F381" s="136" t="s">
        <v>168</v>
      </c>
      <c r="G381" s="154">
        <v>99.844656766900002</v>
      </c>
      <c r="H381" s="154">
        <v>0</v>
      </c>
      <c r="I381" s="154">
        <v>0</v>
      </c>
      <c r="J381" s="155">
        <f t="shared" si="66"/>
        <v>0</v>
      </c>
      <c r="K381" s="155">
        <f t="shared" si="67"/>
        <v>0</v>
      </c>
      <c r="L381" s="155">
        <f>IF(F381="Current ASP",IF(ISERROR(VLOOKUP(A381,#REF!,3,FALSE)),1,1-VLOOKUP(A381,#REF!,3,FALSE)),0)</f>
        <v>0</v>
      </c>
      <c r="M381" s="137">
        <v>2401.56600359</v>
      </c>
      <c r="N381" s="154">
        <f t="shared" si="68"/>
        <v>2401.56600359</v>
      </c>
      <c r="O381" s="154">
        <f t="shared" si="69"/>
        <v>0</v>
      </c>
      <c r="P381" s="154">
        <f t="shared" si="70"/>
        <v>0</v>
      </c>
      <c r="Q381" s="154">
        <v>485.60942533659363</v>
      </c>
      <c r="R381" s="154">
        <f t="shared" si="71"/>
        <v>485.60942533659363</v>
      </c>
      <c r="S381" s="154">
        <f t="shared" si="72"/>
        <v>0</v>
      </c>
      <c r="T381" s="154">
        <f t="shared" si="73"/>
        <v>0</v>
      </c>
      <c r="U381" s="154">
        <f t="shared" si="74"/>
        <v>2887.1754289265937</v>
      </c>
      <c r="V381" s="154">
        <f t="shared" si="75"/>
        <v>0</v>
      </c>
      <c r="W381" s="154">
        <f t="shared" si="76"/>
        <v>0</v>
      </c>
      <c r="X381" s="137">
        <f t="shared" si="77"/>
        <v>0</v>
      </c>
      <c r="Y381" s="137">
        <f t="shared" si="78"/>
        <v>0</v>
      </c>
    </row>
    <row r="382" spans="1:25">
      <c r="A382" s="153">
        <v>923</v>
      </c>
      <c r="B382" s="153" t="s">
        <v>164</v>
      </c>
      <c r="C382" s="153" t="s">
        <v>165</v>
      </c>
      <c r="D382" s="153" t="s">
        <v>266</v>
      </c>
      <c r="E382" s="153" t="s">
        <v>167</v>
      </c>
      <c r="F382" s="136" t="s">
        <v>168</v>
      </c>
      <c r="G382" s="154">
        <v>52.1705572885</v>
      </c>
      <c r="H382" s="154">
        <v>0</v>
      </c>
      <c r="I382" s="154">
        <v>0</v>
      </c>
      <c r="J382" s="155">
        <f t="shared" si="66"/>
        <v>0</v>
      </c>
      <c r="K382" s="155">
        <f t="shared" si="67"/>
        <v>0</v>
      </c>
      <c r="L382" s="155">
        <f>IF(F382="Current ASP",IF(ISERROR(VLOOKUP(A382,#REF!,3,FALSE)),1,1-VLOOKUP(A382,#REF!,3,FALSE)),0)</f>
        <v>0</v>
      </c>
      <c r="M382" s="137">
        <v>1636.9239729799999</v>
      </c>
      <c r="N382" s="154">
        <f t="shared" si="68"/>
        <v>1636.9239729799999</v>
      </c>
      <c r="O382" s="154">
        <f t="shared" si="69"/>
        <v>0</v>
      </c>
      <c r="P382" s="154">
        <f t="shared" si="70"/>
        <v>0</v>
      </c>
      <c r="Q382" s="154">
        <v>171.58895360101204</v>
      </c>
      <c r="R382" s="154">
        <f t="shared" si="71"/>
        <v>171.58895360101204</v>
      </c>
      <c r="S382" s="154">
        <f t="shared" si="72"/>
        <v>0</v>
      </c>
      <c r="T382" s="154">
        <f t="shared" si="73"/>
        <v>0</v>
      </c>
      <c r="U382" s="154">
        <f t="shared" si="74"/>
        <v>1808.5129265810119</v>
      </c>
      <c r="V382" s="154">
        <f t="shared" si="75"/>
        <v>0</v>
      </c>
      <c r="W382" s="154">
        <f t="shared" si="76"/>
        <v>0</v>
      </c>
      <c r="X382" s="137">
        <f t="shared" si="77"/>
        <v>0</v>
      </c>
      <c r="Y382" s="137">
        <f t="shared" si="78"/>
        <v>0</v>
      </c>
    </row>
    <row r="383" spans="1:25">
      <c r="A383" s="153">
        <v>924</v>
      </c>
      <c r="B383" s="153" t="s">
        <v>164</v>
      </c>
      <c r="C383" s="153" t="s">
        <v>165</v>
      </c>
      <c r="D383" s="153" t="s">
        <v>262</v>
      </c>
      <c r="E383" s="153" t="s">
        <v>167</v>
      </c>
      <c r="F383" s="136" t="s">
        <v>168</v>
      </c>
      <c r="G383" s="154">
        <v>19.697591664899999</v>
      </c>
      <c r="H383" s="154">
        <v>0</v>
      </c>
      <c r="I383" s="154">
        <v>0</v>
      </c>
      <c r="J383" s="155">
        <f t="shared" si="66"/>
        <v>0</v>
      </c>
      <c r="K383" s="155">
        <f t="shared" si="67"/>
        <v>0</v>
      </c>
      <c r="L383" s="155">
        <f>IF(F383="Current ASP",IF(ISERROR(VLOOKUP(A383,#REF!,3,FALSE)),1,1-VLOOKUP(A383,#REF!,3,FALSE)),0)</f>
        <v>0</v>
      </c>
      <c r="M383" s="137">
        <v>1048.4924623300001</v>
      </c>
      <c r="N383" s="154">
        <f t="shared" si="68"/>
        <v>1048.4924623300001</v>
      </c>
      <c r="O383" s="154">
        <f t="shared" si="69"/>
        <v>0</v>
      </c>
      <c r="P383" s="154">
        <f t="shared" si="70"/>
        <v>0</v>
      </c>
      <c r="Q383" s="154">
        <v>610.8202102159014</v>
      </c>
      <c r="R383" s="154">
        <f t="shared" si="71"/>
        <v>610.8202102159014</v>
      </c>
      <c r="S383" s="154">
        <f t="shared" si="72"/>
        <v>0</v>
      </c>
      <c r="T383" s="154">
        <f t="shared" si="73"/>
        <v>0</v>
      </c>
      <c r="U383" s="154">
        <f t="shared" si="74"/>
        <v>1659.3126725459015</v>
      </c>
      <c r="V383" s="154">
        <f t="shared" si="75"/>
        <v>0</v>
      </c>
      <c r="W383" s="154">
        <f t="shared" si="76"/>
        <v>0</v>
      </c>
      <c r="X383" s="137">
        <f t="shared" si="77"/>
        <v>0</v>
      </c>
      <c r="Y383" s="137">
        <f t="shared" si="78"/>
        <v>0</v>
      </c>
    </row>
    <row r="384" spans="1:25">
      <c r="A384" s="153">
        <v>925</v>
      </c>
      <c r="B384" s="153" t="s">
        <v>164</v>
      </c>
      <c r="C384" s="153" t="s">
        <v>165</v>
      </c>
      <c r="D384" s="153" t="s">
        <v>267</v>
      </c>
      <c r="E384" s="153" t="s">
        <v>167</v>
      </c>
      <c r="F384" s="136" t="s">
        <v>168</v>
      </c>
      <c r="G384" s="154">
        <v>30.185523763599999</v>
      </c>
      <c r="H384" s="154">
        <v>0</v>
      </c>
      <c r="I384" s="154">
        <v>0</v>
      </c>
      <c r="J384" s="155">
        <f t="shared" si="66"/>
        <v>0</v>
      </c>
      <c r="K384" s="155">
        <f t="shared" si="67"/>
        <v>0</v>
      </c>
      <c r="L384" s="155">
        <f>IF(F384="Current ASP",IF(ISERROR(VLOOKUP(A384,#REF!,3,FALSE)),1,1-VLOOKUP(A384,#REF!,3,FALSE)),0)</f>
        <v>0</v>
      </c>
      <c r="M384" s="137">
        <v>550.15954399999998</v>
      </c>
      <c r="N384" s="154">
        <f t="shared" si="68"/>
        <v>550.15954399999998</v>
      </c>
      <c r="O384" s="154">
        <f t="shared" si="69"/>
        <v>0</v>
      </c>
      <c r="P384" s="154">
        <f t="shared" si="70"/>
        <v>0</v>
      </c>
      <c r="Q384" s="154">
        <v>91.804685772278006</v>
      </c>
      <c r="R384" s="154">
        <f t="shared" si="71"/>
        <v>91.804685772278006</v>
      </c>
      <c r="S384" s="154">
        <f t="shared" si="72"/>
        <v>0</v>
      </c>
      <c r="T384" s="154">
        <f t="shared" si="73"/>
        <v>0</v>
      </c>
      <c r="U384" s="154">
        <f t="shared" si="74"/>
        <v>641.96422977227803</v>
      </c>
      <c r="V384" s="154">
        <f t="shared" si="75"/>
        <v>0</v>
      </c>
      <c r="W384" s="154">
        <f t="shared" si="76"/>
        <v>0</v>
      </c>
      <c r="X384" s="137">
        <f t="shared" si="77"/>
        <v>0</v>
      </c>
      <c r="Y384" s="137">
        <f t="shared" si="78"/>
        <v>0</v>
      </c>
    </row>
    <row r="385" spans="1:25">
      <c r="A385" s="153">
        <v>926</v>
      </c>
      <c r="B385" s="153" t="s">
        <v>164</v>
      </c>
      <c r="C385" s="153" t="s">
        <v>165</v>
      </c>
      <c r="D385" s="153" t="s">
        <v>261</v>
      </c>
      <c r="E385" s="153" t="s">
        <v>167</v>
      </c>
      <c r="F385" s="136" t="s">
        <v>168</v>
      </c>
      <c r="G385" s="154">
        <v>41.256685401200002</v>
      </c>
      <c r="H385" s="154">
        <v>0</v>
      </c>
      <c r="I385" s="154">
        <v>0</v>
      </c>
      <c r="J385" s="155">
        <f t="shared" si="66"/>
        <v>0</v>
      </c>
      <c r="K385" s="155">
        <f t="shared" si="67"/>
        <v>0</v>
      </c>
      <c r="L385" s="155">
        <f>IF(F385="Current ASP",IF(ISERROR(VLOOKUP(A385,#REF!,3,FALSE)),1,1-VLOOKUP(A385,#REF!,3,FALSE)),0)</f>
        <v>0</v>
      </c>
      <c r="M385" s="137">
        <v>776.60202192099996</v>
      </c>
      <c r="N385" s="154">
        <f t="shared" si="68"/>
        <v>776.60202192099996</v>
      </c>
      <c r="O385" s="154">
        <f t="shared" si="69"/>
        <v>0</v>
      </c>
      <c r="P385" s="154">
        <f t="shared" si="70"/>
        <v>0</v>
      </c>
      <c r="Q385" s="154">
        <v>308.14394388314668</v>
      </c>
      <c r="R385" s="154">
        <f t="shared" si="71"/>
        <v>308.14394388314668</v>
      </c>
      <c r="S385" s="154">
        <f t="shared" si="72"/>
        <v>0</v>
      </c>
      <c r="T385" s="154">
        <f t="shared" si="73"/>
        <v>0</v>
      </c>
      <c r="U385" s="154">
        <f t="shared" si="74"/>
        <v>1084.7459658041466</v>
      </c>
      <c r="V385" s="154">
        <f t="shared" si="75"/>
        <v>0</v>
      </c>
      <c r="W385" s="154">
        <f t="shared" si="76"/>
        <v>0</v>
      </c>
      <c r="X385" s="137">
        <f t="shared" si="77"/>
        <v>0</v>
      </c>
      <c r="Y385" s="137">
        <f t="shared" si="78"/>
        <v>0</v>
      </c>
    </row>
    <row r="386" spans="1:25">
      <c r="A386" s="153">
        <v>927</v>
      </c>
      <c r="B386" s="153" t="s">
        <v>164</v>
      </c>
      <c r="C386" s="153" t="s">
        <v>165</v>
      </c>
      <c r="D386" s="153" t="s">
        <v>261</v>
      </c>
      <c r="E386" s="153" t="s">
        <v>167</v>
      </c>
      <c r="F386" s="136" t="s">
        <v>168</v>
      </c>
      <c r="G386" s="154">
        <v>58.747382068599997</v>
      </c>
      <c r="H386" s="154">
        <v>0</v>
      </c>
      <c r="I386" s="154">
        <v>0</v>
      </c>
      <c r="J386" s="155">
        <f t="shared" si="66"/>
        <v>0</v>
      </c>
      <c r="K386" s="155">
        <f t="shared" si="67"/>
        <v>0</v>
      </c>
      <c r="L386" s="155">
        <f>IF(F386="Current ASP",IF(ISERROR(VLOOKUP(A386,#REF!,3,FALSE)),1,1-VLOOKUP(A386,#REF!,3,FALSE)),0)</f>
        <v>0</v>
      </c>
      <c r="M386" s="137">
        <v>1446.36146543</v>
      </c>
      <c r="N386" s="154">
        <f t="shared" si="68"/>
        <v>1446.36146543</v>
      </c>
      <c r="O386" s="154">
        <f t="shared" si="69"/>
        <v>0</v>
      </c>
      <c r="P386" s="154">
        <f t="shared" si="70"/>
        <v>0</v>
      </c>
      <c r="Q386" s="154">
        <v>160.94008648589471</v>
      </c>
      <c r="R386" s="154">
        <f t="shared" si="71"/>
        <v>160.94008648589471</v>
      </c>
      <c r="S386" s="154">
        <f t="shared" si="72"/>
        <v>0</v>
      </c>
      <c r="T386" s="154">
        <f t="shared" si="73"/>
        <v>0</v>
      </c>
      <c r="U386" s="154">
        <f t="shared" si="74"/>
        <v>1607.3015519158946</v>
      </c>
      <c r="V386" s="154">
        <f t="shared" si="75"/>
        <v>0</v>
      </c>
      <c r="W386" s="154">
        <f t="shared" si="76"/>
        <v>0</v>
      </c>
      <c r="X386" s="137">
        <f t="shared" si="77"/>
        <v>0</v>
      </c>
      <c r="Y386" s="137">
        <f t="shared" si="78"/>
        <v>0</v>
      </c>
    </row>
    <row r="387" spans="1:25">
      <c r="A387" s="153">
        <v>928</v>
      </c>
      <c r="B387" s="153" t="s">
        <v>164</v>
      </c>
      <c r="C387" s="153" t="s">
        <v>165</v>
      </c>
      <c r="D387" s="153" t="s">
        <v>262</v>
      </c>
      <c r="E387" s="153" t="s">
        <v>167</v>
      </c>
      <c r="F387" s="136" t="s">
        <v>168</v>
      </c>
      <c r="G387" s="154">
        <v>4.3792896353200002</v>
      </c>
      <c r="H387" s="154">
        <v>0</v>
      </c>
      <c r="I387" s="154">
        <v>0</v>
      </c>
      <c r="J387" s="155">
        <f t="shared" si="66"/>
        <v>0</v>
      </c>
      <c r="K387" s="155">
        <f t="shared" si="67"/>
        <v>0</v>
      </c>
      <c r="L387" s="155">
        <f>IF(F387="Current ASP",IF(ISERROR(VLOOKUP(A387,#REF!,3,FALSE)),1,1-VLOOKUP(A387,#REF!,3,FALSE)),0)</f>
        <v>0</v>
      </c>
      <c r="M387" s="137">
        <v>0</v>
      </c>
      <c r="N387" s="154">
        <f t="shared" si="68"/>
        <v>0</v>
      </c>
      <c r="O387" s="154">
        <f t="shared" si="69"/>
        <v>0</v>
      </c>
      <c r="P387" s="154">
        <f t="shared" si="70"/>
        <v>0</v>
      </c>
      <c r="Q387" s="154">
        <v>328.44110274868797</v>
      </c>
      <c r="R387" s="154">
        <f t="shared" si="71"/>
        <v>328.44110274868797</v>
      </c>
      <c r="S387" s="154">
        <f t="shared" si="72"/>
        <v>0</v>
      </c>
      <c r="T387" s="154">
        <f t="shared" si="73"/>
        <v>0</v>
      </c>
      <c r="U387" s="154">
        <f t="shared" si="74"/>
        <v>328.44110274868797</v>
      </c>
      <c r="V387" s="154">
        <f t="shared" si="75"/>
        <v>0</v>
      </c>
      <c r="W387" s="154">
        <f t="shared" si="76"/>
        <v>0</v>
      </c>
      <c r="X387" s="137">
        <f t="shared" si="77"/>
        <v>0</v>
      </c>
      <c r="Y387" s="137">
        <f t="shared" si="78"/>
        <v>0</v>
      </c>
    </row>
    <row r="388" spans="1:25">
      <c r="A388" s="153">
        <v>929</v>
      </c>
      <c r="B388" s="153" t="s">
        <v>164</v>
      </c>
      <c r="C388" s="153" t="s">
        <v>165</v>
      </c>
      <c r="D388" s="153" t="s">
        <v>262</v>
      </c>
      <c r="E388" s="153" t="s">
        <v>167</v>
      </c>
      <c r="F388" s="136" t="s">
        <v>168</v>
      </c>
      <c r="G388" s="154">
        <v>24.709330118899999</v>
      </c>
      <c r="H388" s="154">
        <v>0</v>
      </c>
      <c r="I388" s="154">
        <v>0</v>
      </c>
      <c r="J388" s="155">
        <f t="shared" si="66"/>
        <v>0</v>
      </c>
      <c r="K388" s="155">
        <f t="shared" si="67"/>
        <v>0</v>
      </c>
      <c r="L388" s="155">
        <f>IF(F388="Current ASP",IF(ISERROR(VLOOKUP(A388,#REF!,3,FALSE)),1,1-VLOOKUP(A388,#REF!,3,FALSE)),0)</f>
        <v>0</v>
      </c>
      <c r="M388" s="137">
        <v>434.54630592799998</v>
      </c>
      <c r="N388" s="154">
        <f t="shared" si="68"/>
        <v>434.54630592799998</v>
      </c>
      <c r="O388" s="154">
        <f t="shared" si="69"/>
        <v>0</v>
      </c>
      <c r="P388" s="154">
        <f t="shared" si="70"/>
        <v>0</v>
      </c>
      <c r="Q388" s="154">
        <v>119.21240954761819</v>
      </c>
      <c r="R388" s="154">
        <f t="shared" si="71"/>
        <v>119.21240954761819</v>
      </c>
      <c r="S388" s="154">
        <f t="shared" si="72"/>
        <v>0</v>
      </c>
      <c r="T388" s="154">
        <f t="shared" si="73"/>
        <v>0</v>
      </c>
      <c r="U388" s="154">
        <f t="shared" si="74"/>
        <v>553.75871547561815</v>
      </c>
      <c r="V388" s="154">
        <f t="shared" si="75"/>
        <v>0</v>
      </c>
      <c r="W388" s="154">
        <f t="shared" si="76"/>
        <v>0</v>
      </c>
      <c r="X388" s="137">
        <f t="shared" si="77"/>
        <v>0</v>
      </c>
      <c r="Y388" s="137">
        <f t="shared" si="78"/>
        <v>0</v>
      </c>
    </row>
    <row r="389" spans="1:25">
      <c r="A389" s="153">
        <v>930</v>
      </c>
      <c r="B389" s="153" t="s">
        <v>164</v>
      </c>
      <c r="C389" s="153" t="s">
        <v>165</v>
      </c>
      <c r="D389" s="153" t="s">
        <v>262</v>
      </c>
      <c r="E389" s="153" t="s">
        <v>167</v>
      </c>
      <c r="F389" s="136" t="s">
        <v>168</v>
      </c>
      <c r="G389" s="154">
        <v>44.314193877199997</v>
      </c>
      <c r="H389" s="154">
        <v>0</v>
      </c>
      <c r="I389" s="154">
        <v>0</v>
      </c>
      <c r="J389" s="155">
        <f t="shared" si="66"/>
        <v>0</v>
      </c>
      <c r="K389" s="155">
        <f t="shared" si="67"/>
        <v>0</v>
      </c>
      <c r="L389" s="155">
        <f>IF(F389="Current ASP",IF(ISERROR(VLOOKUP(A389,#REF!,3,FALSE)),1,1-VLOOKUP(A389,#REF!,3,FALSE)),0)</f>
        <v>0</v>
      </c>
      <c r="M389" s="137">
        <v>696.86875329999998</v>
      </c>
      <c r="N389" s="154">
        <f t="shared" si="68"/>
        <v>696.86875329999998</v>
      </c>
      <c r="O389" s="154">
        <f t="shared" si="69"/>
        <v>0</v>
      </c>
      <c r="P389" s="154">
        <f t="shared" si="70"/>
        <v>0</v>
      </c>
      <c r="Q389" s="154">
        <v>160.80531338453346</v>
      </c>
      <c r="R389" s="154">
        <f t="shared" si="71"/>
        <v>160.80531338453346</v>
      </c>
      <c r="S389" s="154">
        <f t="shared" si="72"/>
        <v>0</v>
      </c>
      <c r="T389" s="154">
        <f t="shared" si="73"/>
        <v>0</v>
      </c>
      <c r="U389" s="154">
        <f t="shared" si="74"/>
        <v>857.6740666845335</v>
      </c>
      <c r="V389" s="154">
        <f t="shared" si="75"/>
        <v>0</v>
      </c>
      <c r="W389" s="154">
        <f t="shared" si="76"/>
        <v>0</v>
      </c>
      <c r="X389" s="137">
        <f t="shared" si="77"/>
        <v>0</v>
      </c>
      <c r="Y389" s="137">
        <f t="shared" si="78"/>
        <v>0</v>
      </c>
    </row>
    <row r="390" spans="1:25">
      <c r="A390" s="153">
        <v>931</v>
      </c>
      <c r="B390" s="153" t="s">
        <v>164</v>
      </c>
      <c r="C390" s="153" t="s">
        <v>165</v>
      </c>
      <c r="D390" s="153" t="s">
        <v>260</v>
      </c>
      <c r="E390" s="153" t="s">
        <v>167</v>
      </c>
      <c r="F390" s="136" t="s">
        <v>168</v>
      </c>
      <c r="G390" s="154">
        <v>4.5821749989099998E-2</v>
      </c>
      <c r="H390" s="154">
        <v>0</v>
      </c>
      <c r="I390" s="154">
        <v>0</v>
      </c>
      <c r="J390" s="155">
        <f t="shared" si="66"/>
        <v>0</v>
      </c>
      <c r="K390" s="155">
        <f t="shared" si="67"/>
        <v>0</v>
      </c>
      <c r="L390" s="155">
        <f>IF(F390="Current ASP",IF(ISERROR(VLOOKUP(A390,#REF!,3,FALSE)),1,1-VLOOKUP(A390,#REF!,3,FALSE)),0)</f>
        <v>0</v>
      </c>
      <c r="M390" s="137">
        <v>0</v>
      </c>
      <c r="N390" s="154">
        <f t="shared" si="68"/>
        <v>0</v>
      </c>
      <c r="O390" s="154">
        <f t="shared" si="69"/>
        <v>0</v>
      </c>
      <c r="P390" s="154">
        <f t="shared" si="70"/>
        <v>0</v>
      </c>
      <c r="Q390" s="154">
        <v>0</v>
      </c>
      <c r="R390" s="154">
        <f t="shared" si="71"/>
        <v>0</v>
      </c>
      <c r="S390" s="154">
        <f t="shared" si="72"/>
        <v>0</v>
      </c>
      <c r="T390" s="154">
        <f t="shared" si="73"/>
        <v>0</v>
      </c>
      <c r="U390" s="154">
        <f t="shared" si="74"/>
        <v>0</v>
      </c>
      <c r="V390" s="154">
        <f t="shared" si="75"/>
        <v>0</v>
      </c>
      <c r="W390" s="154">
        <f t="shared" si="76"/>
        <v>0</v>
      </c>
      <c r="X390" s="137">
        <f t="shared" si="77"/>
        <v>0</v>
      </c>
      <c r="Y390" s="137">
        <f t="shared" si="78"/>
        <v>0</v>
      </c>
    </row>
    <row r="391" spans="1:25">
      <c r="A391" s="153">
        <v>932</v>
      </c>
      <c r="B391" s="153" t="s">
        <v>164</v>
      </c>
      <c r="C391" s="153" t="s">
        <v>165</v>
      </c>
      <c r="D391" s="153" t="s">
        <v>260</v>
      </c>
      <c r="E391" s="153" t="s">
        <v>167</v>
      </c>
      <c r="F391" s="136" t="s">
        <v>168</v>
      </c>
      <c r="G391" s="154">
        <v>3.2109037017199999</v>
      </c>
      <c r="H391" s="154">
        <v>0</v>
      </c>
      <c r="I391" s="154">
        <v>0</v>
      </c>
      <c r="J391" s="155">
        <f t="shared" si="66"/>
        <v>0</v>
      </c>
      <c r="K391" s="155">
        <f t="shared" si="67"/>
        <v>0</v>
      </c>
      <c r="L391" s="155">
        <f>IF(F391="Current ASP",IF(ISERROR(VLOOKUP(A391,#REF!,3,FALSE)),1,1-VLOOKUP(A391,#REF!,3,FALSE)),0)</f>
        <v>0</v>
      </c>
      <c r="M391" s="137">
        <v>0</v>
      </c>
      <c r="N391" s="154">
        <f t="shared" si="68"/>
        <v>0</v>
      </c>
      <c r="O391" s="154">
        <f t="shared" si="69"/>
        <v>0</v>
      </c>
      <c r="P391" s="154">
        <f t="shared" si="70"/>
        <v>0</v>
      </c>
      <c r="Q391" s="154">
        <v>22.894491906425557</v>
      </c>
      <c r="R391" s="154">
        <f t="shared" si="71"/>
        <v>22.894491906425557</v>
      </c>
      <c r="S391" s="154">
        <f t="shared" si="72"/>
        <v>0</v>
      </c>
      <c r="T391" s="154">
        <f t="shared" si="73"/>
        <v>0</v>
      </c>
      <c r="U391" s="154">
        <f t="shared" si="74"/>
        <v>22.894491906425557</v>
      </c>
      <c r="V391" s="154">
        <f t="shared" si="75"/>
        <v>0</v>
      </c>
      <c r="W391" s="154">
        <f t="shared" si="76"/>
        <v>0</v>
      </c>
      <c r="X391" s="137">
        <f t="shared" si="77"/>
        <v>0</v>
      </c>
      <c r="Y391" s="137">
        <f t="shared" si="78"/>
        <v>0</v>
      </c>
    </row>
    <row r="392" spans="1:25">
      <c r="A392" s="153">
        <v>933</v>
      </c>
      <c r="B392" s="153" t="s">
        <v>164</v>
      </c>
      <c r="C392" s="153" t="s">
        <v>165</v>
      </c>
      <c r="D392" s="153" t="s">
        <v>260</v>
      </c>
      <c r="E392" s="153" t="s">
        <v>167</v>
      </c>
      <c r="F392" s="136" t="s">
        <v>168</v>
      </c>
      <c r="G392" s="154">
        <v>28.140661682000001</v>
      </c>
      <c r="H392" s="154">
        <v>0</v>
      </c>
      <c r="I392" s="154">
        <v>0</v>
      </c>
      <c r="J392" s="155">
        <f t="shared" si="66"/>
        <v>0</v>
      </c>
      <c r="K392" s="155">
        <f t="shared" si="67"/>
        <v>0</v>
      </c>
      <c r="L392" s="155">
        <f>IF(F392="Current ASP",IF(ISERROR(VLOOKUP(A392,#REF!,3,FALSE)),1,1-VLOOKUP(A392,#REF!,3,FALSE)),0)</f>
        <v>0</v>
      </c>
      <c r="M392" s="137">
        <v>0</v>
      </c>
      <c r="N392" s="154">
        <f t="shared" si="68"/>
        <v>0</v>
      </c>
      <c r="O392" s="154">
        <f t="shared" si="69"/>
        <v>0</v>
      </c>
      <c r="P392" s="154">
        <f t="shared" si="70"/>
        <v>0</v>
      </c>
      <c r="Q392" s="154">
        <v>24.155371449275549</v>
      </c>
      <c r="R392" s="154">
        <f t="shared" si="71"/>
        <v>24.155371449275549</v>
      </c>
      <c r="S392" s="154">
        <f t="shared" si="72"/>
        <v>0</v>
      </c>
      <c r="T392" s="154">
        <f t="shared" si="73"/>
        <v>0</v>
      </c>
      <c r="U392" s="154">
        <f t="shared" si="74"/>
        <v>24.155371449275549</v>
      </c>
      <c r="V392" s="154">
        <f t="shared" si="75"/>
        <v>0</v>
      </c>
      <c r="W392" s="154">
        <f t="shared" si="76"/>
        <v>0</v>
      </c>
      <c r="X392" s="137">
        <f t="shared" si="77"/>
        <v>0</v>
      </c>
      <c r="Y392" s="137">
        <f t="shared" si="78"/>
        <v>0</v>
      </c>
    </row>
    <row r="393" spans="1:25">
      <c r="A393" s="153">
        <v>934</v>
      </c>
      <c r="B393" s="153" t="s">
        <v>164</v>
      </c>
      <c r="C393" s="153" t="s">
        <v>165</v>
      </c>
      <c r="D393" s="153" t="s">
        <v>268</v>
      </c>
      <c r="E393" s="153" t="s">
        <v>167</v>
      </c>
      <c r="F393" s="136" t="s">
        <v>168</v>
      </c>
      <c r="G393" s="154">
        <v>49.7577259754</v>
      </c>
      <c r="H393" s="154">
        <v>0</v>
      </c>
      <c r="I393" s="154">
        <v>0</v>
      </c>
      <c r="J393" s="155">
        <f t="shared" si="66"/>
        <v>0</v>
      </c>
      <c r="K393" s="155">
        <f t="shared" si="67"/>
        <v>0</v>
      </c>
      <c r="L393" s="155">
        <f>IF(F393="Current ASP",IF(ISERROR(VLOOKUP(A393,#REF!,3,FALSE)),1,1-VLOOKUP(A393,#REF!,3,FALSE)),0)</f>
        <v>0</v>
      </c>
      <c r="M393" s="137">
        <v>739.92471674199999</v>
      </c>
      <c r="N393" s="154">
        <f t="shared" si="68"/>
        <v>739.92471674199999</v>
      </c>
      <c r="O393" s="154">
        <f t="shared" si="69"/>
        <v>0</v>
      </c>
      <c r="P393" s="154">
        <f t="shared" si="70"/>
        <v>0</v>
      </c>
      <c r="Q393" s="154">
        <v>66.06097077794827</v>
      </c>
      <c r="R393" s="154">
        <f t="shared" si="71"/>
        <v>66.06097077794827</v>
      </c>
      <c r="S393" s="154">
        <f t="shared" si="72"/>
        <v>0</v>
      </c>
      <c r="T393" s="154">
        <f t="shared" si="73"/>
        <v>0</v>
      </c>
      <c r="U393" s="154">
        <f t="shared" si="74"/>
        <v>805.98568751994821</v>
      </c>
      <c r="V393" s="154">
        <f t="shared" si="75"/>
        <v>0</v>
      </c>
      <c r="W393" s="154">
        <f t="shared" si="76"/>
        <v>0</v>
      </c>
      <c r="X393" s="137">
        <f t="shared" si="77"/>
        <v>0</v>
      </c>
      <c r="Y393" s="137">
        <f t="shared" si="78"/>
        <v>0</v>
      </c>
    </row>
    <row r="394" spans="1:25">
      <c r="A394" s="153">
        <v>1001</v>
      </c>
      <c r="B394" s="153" t="s">
        <v>164</v>
      </c>
      <c r="C394" s="153" t="s">
        <v>226</v>
      </c>
      <c r="D394" s="153" t="s">
        <v>269</v>
      </c>
      <c r="E394" s="153" t="s">
        <v>133</v>
      </c>
      <c r="F394" s="136" t="s">
        <v>270</v>
      </c>
      <c r="G394" s="154">
        <v>126.73017510299999</v>
      </c>
      <c r="H394" s="154">
        <v>0</v>
      </c>
      <c r="I394" s="154">
        <v>126.73017510299999</v>
      </c>
      <c r="J394" s="155">
        <f t="shared" ref="J394:J457" si="79">IF(H394&gt;0,H394/G394,0)</f>
        <v>0</v>
      </c>
      <c r="K394" s="155">
        <f t="shared" ref="K394:K457" si="80">IF(E394="Greenfield",1-J394,0)</f>
        <v>1</v>
      </c>
      <c r="L394" s="155">
        <f>IF(F394="Current ASP",IF(ISERROR(VLOOKUP(A394,#REF!,3,FALSE)),1,1-VLOOKUP(A394,#REF!,3,FALSE)),0)</f>
        <v>0</v>
      </c>
      <c r="M394" s="137">
        <v>8178.1670077700001</v>
      </c>
      <c r="N394" s="154">
        <f t="shared" ref="N394:N457" si="81">IF($E394="Established",$M394,0)</f>
        <v>0</v>
      </c>
      <c r="O394" s="154">
        <f t="shared" ref="O394:O457" si="82">IF($E394="Greenfield",$M394*J394,0)</f>
        <v>0</v>
      </c>
      <c r="P394" s="154">
        <f t="shared" ref="P394:P457" si="83">IF($E394="Greenfield",$M394*K394,0)</f>
        <v>8178.1670077700001</v>
      </c>
      <c r="Q394" s="154">
        <v>0.14069822615914471</v>
      </c>
      <c r="R394" s="154">
        <f t="shared" ref="R394:R457" si="84">IF($E394="Established",$Q394,0)</f>
        <v>0</v>
      </c>
      <c r="S394" s="154">
        <f t="shared" ref="S394:S457" si="85">IF($E394="Greenfield",$Q394*J394,0)</f>
        <v>0</v>
      </c>
      <c r="T394" s="154">
        <f t="shared" ref="T394:T457" si="86">IF($E394="Greenfield",$Q394*K394,0)</f>
        <v>0.14069822615914471</v>
      </c>
      <c r="U394" s="154">
        <f t="shared" ref="U394:U457" si="87">N394+R394</f>
        <v>0</v>
      </c>
      <c r="V394" s="154">
        <f t="shared" ref="V394:V457" si="88">O394+S394</f>
        <v>0</v>
      </c>
      <c r="W394" s="154">
        <f t="shared" ref="W394:W457" si="89">P394+T394</f>
        <v>8178.3077059961588</v>
      </c>
      <c r="X394" s="137">
        <f t="shared" ref="X394:X457" si="90">L394*M394*K394</f>
        <v>0</v>
      </c>
      <c r="Y394" s="137">
        <f t="shared" ref="Y394:Y457" si="91">Q394*L394*K394</f>
        <v>0</v>
      </c>
    </row>
    <row r="395" spans="1:25">
      <c r="A395" s="153">
        <v>1002</v>
      </c>
      <c r="B395" s="153" t="s">
        <v>164</v>
      </c>
      <c r="C395" s="153" t="s">
        <v>226</v>
      </c>
      <c r="D395" s="153" t="s">
        <v>269</v>
      </c>
      <c r="E395" s="153" t="s">
        <v>133</v>
      </c>
      <c r="F395" s="136" t="s">
        <v>270</v>
      </c>
      <c r="G395" s="154">
        <v>118.09008555299999</v>
      </c>
      <c r="H395" s="154">
        <v>0</v>
      </c>
      <c r="I395" s="154">
        <v>118.09008555299999</v>
      </c>
      <c r="J395" s="155">
        <f t="shared" si="79"/>
        <v>0</v>
      </c>
      <c r="K395" s="155">
        <f t="shared" si="80"/>
        <v>1</v>
      </c>
      <c r="L395" s="155">
        <f>IF(F395="Current ASP",IF(ISERROR(VLOOKUP(A395,#REF!,3,FALSE)),1,1-VLOOKUP(A395,#REF!,3,FALSE)),0)</f>
        <v>0</v>
      </c>
      <c r="M395" s="137">
        <v>6949.1415481900003</v>
      </c>
      <c r="N395" s="154">
        <f t="shared" si="81"/>
        <v>0</v>
      </c>
      <c r="O395" s="154">
        <f t="shared" si="82"/>
        <v>0</v>
      </c>
      <c r="P395" s="154">
        <f t="shared" si="83"/>
        <v>6949.1415481900003</v>
      </c>
      <c r="Q395" s="154">
        <v>5.6279319137137504E-2</v>
      </c>
      <c r="R395" s="154">
        <f t="shared" si="84"/>
        <v>0</v>
      </c>
      <c r="S395" s="154">
        <f t="shared" si="85"/>
        <v>0</v>
      </c>
      <c r="T395" s="154">
        <f t="shared" si="86"/>
        <v>5.6279319137137504E-2</v>
      </c>
      <c r="U395" s="154">
        <f t="shared" si="87"/>
        <v>0</v>
      </c>
      <c r="V395" s="154">
        <f t="shared" si="88"/>
        <v>0</v>
      </c>
      <c r="W395" s="154">
        <f t="shared" si="89"/>
        <v>6949.1978275091378</v>
      </c>
      <c r="X395" s="137">
        <f t="shared" si="90"/>
        <v>0</v>
      </c>
      <c r="Y395" s="137">
        <f t="shared" si="91"/>
        <v>0</v>
      </c>
    </row>
    <row r="396" spans="1:25">
      <c r="A396" s="153">
        <v>1003</v>
      </c>
      <c r="B396" s="153" t="s">
        <v>164</v>
      </c>
      <c r="C396" s="153" t="s">
        <v>226</v>
      </c>
      <c r="D396" s="153" t="s">
        <v>271</v>
      </c>
      <c r="E396" s="153" t="s">
        <v>133</v>
      </c>
      <c r="F396" s="136" t="s">
        <v>270</v>
      </c>
      <c r="G396" s="154">
        <v>121.326432192</v>
      </c>
      <c r="H396" s="154">
        <v>0</v>
      </c>
      <c r="I396" s="154">
        <v>121.326432192</v>
      </c>
      <c r="J396" s="155">
        <f t="shared" si="79"/>
        <v>0</v>
      </c>
      <c r="K396" s="155">
        <f t="shared" si="80"/>
        <v>1</v>
      </c>
      <c r="L396" s="155">
        <f>IF(F396="Current ASP",IF(ISERROR(VLOOKUP(A396,#REF!,3,FALSE)),1,1-VLOOKUP(A396,#REF!,3,FALSE)),0)</f>
        <v>0</v>
      </c>
      <c r="M396" s="137">
        <v>7211.0383142399996</v>
      </c>
      <c r="N396" s="154">
        <f t="shared" si="81"/>
        <v>0</v>
      </c>
      <c r="O396" s="154">
        <f t="shared" si="82"/>
        <v>0</v>
      </c>
      <c r="P396" s="154">
        <f t="shared" si="83"/>
        <v>7211.0383142399996</v>
      </c>
      <c r="Q396" s="154">
        <v>50.000000000000064</v>
      </c>
      <c r="R396" s="154">
        <f t="shared" si="84"/>
        <v>0</v>
      </c>
      <c r="S396" s="154">
        <f t="shared" si="85"/>
        <v>0</v>
      </c>
      <c r="T396" s="154">
        <f t="shared" si="86"/>
        <v>50.000000000000064</v>
      </c>
      <c r="U396" s="154">
        <f t="shared" si="87"/>
        <v>0</v>
      </c>
      <c r="V396" s="154">
        <f t="shared" si="88"/>
        <v>0</v>
      </c>
      <c r="W396" s="154">
        <f t="shared" si="89"/>
        <v>7261.0383142399996</v>
      </c>
      <c r="X396" s="137">
        <f t="shared" si="90"/>
        <v>0</v>
      </c>
      <c r="Y396" s="137">
        <f t="shared" si="91"/>
        <v>0</v>
      </c>
    </row>
    <row r="397" spans="1:25">
      <c r="A397" s="153">
        <v>1004</v>
      </c>
      <c r="B397" s="153" t="s">
        <v>164</v>
      </c>
      <c r="C397" s="153" t="s">
        <v>226</v>
      </c>
      <c r="D397" s="153" t="s">
        <v>271</v>
      </c>
      <c r="E397" s="153" t="s">
        <v>133</v>
      </c>
      <c r="F397" s="136" t="s">
        <v>270</v>
      </c>
      <c r="G397" s="154">
        <v>114.02507927800001</v>
      </c>
      <c r="H397" s="154">
        <v>0</v>
      </c>
      <c r="I397" s="154">
        <v>114.02507927800001</v>
      </c>
      <c r="J397" s="155">
        <f t="shared" si="79"/>
        <v>0</v>
      </c>
      <c r="K397" s="155">
        <f t="shared" si="80"/>
        <v>1</v>
      </c>
      <c r="L397" s="155">
        <f>IF(F397="Current ASP",IF(ISERROR(VLOOKUP(A397,#REF!,3,FALSE)),1,1-VLOOKUP(A397,#REF!,3,FALSE)),0)</f>
        <v>0</v>
      </c>
      <c r="M397" s="137">
        <v>7763.8705664500003</v>
      </c>
      <c r="N397" s="154">
        <f t="shared" si="81"/>
        <v>0</v>
      </c>
      <c r="O397" s="154">
        <f t="shared" si="82"/>
        <v>0</v>
      </c>
      <c r="P397" s="154">
        <f t="shared" si="83"/>
        <v>7763.8705664500003</v>
      </c>
      <c r="Q397" s="154">
        <v>5.6279183155300769E-2</v>
      </c>
      <c r="R397" s="154">
        <f t="shared" si="84"/>
        <v>0</v>
      </c>
      <c r="S397" s="154">
        <f t="shared" si="85"/>
        <v>0</v>
      </c>
      <c r="T397" s="154">
        <f t="shared" si="86"/>
        <v>5.6279183155300769E-2</v>
      </c>
      <c r="U397" s="154">
        <f t="shared" si="87"/>
        <v>0</v>
      </c>
      <c r="V397" s="154">
        <f t="shared" si="88"/>
        <v>0</v>
      </c>
      <c r="W397" s="154">
        <f t="shared" si="89"/>
        <v>7763.9268456331556</v>
      </c>
      <c r="X397" s="137">
        <f t="shared" si="90"/>
        <v>0</v>
      </c>
      <c r="Y397" s="137">
        <f t="shared" si="91"/>
        <v>0</v>
      </c>
    </row>
    <row r="398" spans="1:25">
      <c r="A398" s="153">
        <v>1005</v>
      </c>
      <c r="B398" s="153" t="s">
        <v>164</v>
      </c>
      <c r="C398" s="153" t="s">
        <v>226</v>
      </c>
      <c r="D398" s="153" t="s">
        <v>272</v>
      </c>
      <c r="E398" s="153" t="s">
        <v>133</v>
      </c>
      <c r="F398" s="136" t="s">
        <v>270</v>
      </c>
      <c r="G398" s="154">
        <v>34.759155930354872</v>
      </c>
      <c r="H398" s="154">
        <v>0</v>
      </c>
      <c r="I398" s="154">
        <v>34.759155930354872</v>
      </c>
      <c r="J398" s="155">
        <f t="shared" si="79"/>
        <v>0</v>
      </c>
      <c r="K398" s="155">
        <f t="shared" si="80"/>
        <v>1</v>
      </c>
      <c r="L398" s="155">
        <f>IF(F398="Current ASP",IF(ISERROR(VLOOKUP(A398,#REF!,3,FALSE)),1,1-VLOOKUP(A398,#REF!,3,FALSE)),0)</f>
        <v>0</v>
      </c>
      <c r="M398" s="137">
        <v>2490.1303059799998</v>
      </c>
      <c r="N398" s="154">
        <f t="shared" si="81"/>
        <v>0</v>
      </c>
      <c r="O398" s="154">
        <f t="shared" si="82"/>
        <v>0</v>
      </c>
      <c r="P398" s="154">
        <f t="shared" si="83"/>
        <v>2490.1303059799998</v>
      </c>
      <c r="Q398" s="154">
        <v>5.6279278010667282E-2</v>
      </c>
      <c r="R398" s="154">
        <f t="shared" si="84"/>
        <v>0</v>
      </c>
      <c r="S398" s="154">
        <f t="shared" si="85"/>
        <v>0</v>
      </c>
      <c r="T398" s="154">
        <f t="shared" si="86"/>
        <v>5.6279278010667282E-2</v>
      </c>
      <c r="U398" s="154">
        <f t="shared" si="87"/>
        <v>0</v>
      </c>
      <c r="V398" s="154">
        <f t="shared" si="88"/>
        <v>0</v>
      </c>
      <c r="W398" s="154">
        <f t="shared" si="89"/>
        <v>2490.1865852580104</v>
      </c>
      <c r="X398" s="137">
        <f t="shared" si="90"/>
        <v>0</v>
      </c>
      <c r="Y398" s="137">
        <f t="shared" si="91"/>
        <v>0</v>
      </c>
    </row>
    <row r="399" spans="1:25">
      <c r="A399" s="153">
        <v>1006</v>
      </c>
      <c r="B399" s="153" t="s">
        <v>164</v>
      </c>
      <c r="C399" s="153" t="s">
        <v>226</v>
      </c>
      <c r="D399" s="153" t="s">
        <v>272</v>
      </c>
      <c r="E399" s="153" t="s">
        <v>133</v>
      </c>
      <c r="F399" s="136" t="s">
        <v>206</v>
      </c>
      <c r="G399" s="154">
        <v>27.808718550365242</v>
      </c>
      <c r="H399" s="154">
        <v>0</v>
      </c>
      <c r="I399" s="154">
        <v>27.808718550365242</v>
      </c>
      <c r="J399" s="155">
        <f t="shared" si="79"/>
        <v>0</v>
      </c>
      <c r="K399" s="155">
        <f t="shared" si="80"/>
        <v>1</v>
      </c>
      <c r="L399" s="155">
        <f>IF(F399="Current ASP",IF(ISERROR(VLOOKUP(A399,#REF!,3,FALSE)),1,1-VLOOKUP(A399,#REF!,3,FALSE)),0)</f>
        <v>1</v>
      </c>
      <c r="M399" s="137">
        <v>2693.3582974400001</v>
      </c>
      <c r="N399" s="154">
        <f t="shared" si="81"/>
        <v>0</v>
      </c>
      <c r="O399" s="154">
        <f t="shared" si="82"/>
        <v>0</v>
      </c>
      <c r="P399" s="154">
        <f t="shared" si="83"/>
        <v>2693.3582974400001</v>
      </c>
      <c r="Q399" s="154">
        <v>0.3658154040421886</v>
      </c>
      <c r="R399" s="154">
        <f t="shared" si="84"/>
        <v>0</v>
      </c>
      <c r="S399" s="154">
        <f t="shared" si="85"/>
        <v>0</v>
      </c>
      <c r="T399" s="154">
        <f t="shared" si="86"/>
        <v>0.3658154040421886</v>
      </c>
      <c r="U399" s="154">
        <f t="shared" si="87"/>
        <v>0</v>
      </c>
      <c r="V399" s="154">
        <f t="shared" si="88"/>
        <v>0</v>
      </c>
      <c r="W399" s="154">
        <f t="shared" si="89"/>
        <v>2693.7241128440423</v>
      </c>
      <c r="X399" s="137">
        <f t="shared" si="90"/>
        <v>2693.3582974400001</v>
      </c>
      <c r="Y399" s="137">
        <f t="shared" si="91"/>
        <v>0.3658154040421886</v>
      </c>
    </row>
    <row r="400" spans="1:25">
      <c r="A400" s="153">
        <v>1007</v>
      </c>
      <c r="B400" s="153" t="s">
        <v>164</v>
      </c>
      <c r="C400" s="153" t="s">
        <v>226</v>
      </c>
      <c r="D400" s="153" t="s">
        <v>272</v>
      </c>
      <c r="E400" s="153" t="s">
        <v>133</v>
      </c>
      <c r="F400" s="136" t="s">
        <v>206</v>
      </c>
      <c r="G400" s="154">
        <v>31.193446517371825</v>
      </c>
      <c r="H400" s="154">
        <v>0</v>
      </c>
      <c r="I400" s="154">
        <v>31.193446517371825</v>
      </c>
      <c r="J400" s="155">
        <f t="shared" si="79"/>
        <v>0</v>
      </c>
      <c r="K400" s="155">
        <f t="shared" si="80"/>
        <v>1</v>
      </c>
      <c r="L400" s="155">
        <f>IF(F400="Current ASP",IF(ISERROR(VLOOKUP(A400,#REF!,3,FALSE)),1,1-VLOOKUP(A400,#REF!,3,FALSE)),0)</f>
        <v>1</v>
      </c>
      <c r="M400" s="137">
        <v>2263.2337212699999</v>
      </c>
      <c r="N400" s="154">
        <f t="shared" si="81"/>
        <v>0</v>
      </c>
      <c r="O400" s="154">
        <f t="shared" si="82"/>
        <v>0</v>
      </c>
      <c r="P400" s="154">
        <f t="shared" si="83"/>
        <v>2263.2337212699999</v>
      </c>
      <c r="Q400" s="154">
        <v>1.5173475120633581E-14</v>
      </c>
      <c r="R400" s="154">
        <f t="shared" si="84"/>
        <v>0</v>
      </c>
      <c r="S400" s="154">
        <f t="shared" si="85"/>
        <v>0</v>
      </c>
      <c r="T400" s="154">
        <f t="shared" si="86"/>
        <v>1.5173475120633581E-14</v>
      </c>
      <c r="U400" s="154">
        <f t="shared" si="87"/>
        <v>0</v>
      </c>
      <c r="V400" s="154">
        <f t="shared" si="88"/>
        <v>0</v>
      </c>
      <c r="W400" s="154">
        <f t="shared" si="89"/>
        <v>2263.2337212699999</v>
      </c>
      <c r="X400" s="137">
        <f t="shared" si="90"/>
        <v>2263.2337212699999</v>
      </c>
      <c r="Y400" s="137">
        <f t="shared" si="91"/>
        <v>1.5173475120633581E-14</v>
      </c>
    </row>
    <row r="401" spans="1:25">
      <c r="A401" s="153">
        <v>1008</v>
      </c>
      <c r="B401" s="153" t="s">
        <v>164</v>
      </c>
      <c r="C401" s="153" t="s">
        <v>226</v>
      </c>
      <c r="D401" s="153" t="s">
        <v>273</v>
      </c>
      <c r="E401" s="153" t="s">
        <v>133</v>
      </c>
      <c r="F401" s="136" t="s">
        <v>270</v>
      </c>
      <c r="G401" s="154">
        <v>134.44353079836728</v>
      </c>
      <c r="H401" s="154">
        <v>0</v>
      </c>
      <c r="I401" s="154">
        <v>134.44353079836728</v>
      </c>
      <c r="J401" s="155">
        <f t="shared" si="79"/>
        <v>0</v>
      </c>
      <c r="K401" s="155">
        <f t="shared" si="80"/>
        <v>1</v>
      </c>
      <c r="L401" s="155">
        <f>IF(F401="Current ASP",IF(ISERROR(VLOOKUP(A401,#REF!,3,FALSE)),1,1-VLOOKUP(A401,#REF!,3,FALSE)),0)</f>
        <v>0</v>
      </c>
      <c r="M401" s="137">
        <v>7893.2528830299998</v>
      </c>
      <c r="N401" s="154">
        <f t="shared" si="81"/>
        <v>0</v>
      </c>
      <c r="O401" s="154">
        <f t="shared" si="82"/>
        <v>0</v>
      </c>
      <c r="P401" s="154">
        <f t="shared" si="83"/>
        <v>7893.2528830299998</v>
      </c>
      <c r="Q401" s="154">
        <v>53.408065064462846</v>
      </c>
      <c r="R401" s="154">
        <f t="shared" si="84"/>
        <v>0</v>
      </c>
      <c r="S401" s="154">
        <f t="shared" si="85"/>
        <v>0</v>
      </c>
      <c r="T401" s="154">
        <f t="shared" si="86"/>
        <v>53.408065064462846</v>
      </c>
      <c r="U401" s="154">
        <f t="shared" si="87"/>
        <v>0</v>
      </c>
      <c r="V401" s="154">
        <f t="shared" si="88"/>
        <v>0</v>
      </c>
      <c r="W401" s="154">
        <f t="shared" si="89"/>
        <v>7946.6609480944626</v>
      </c>
      <c r="X401" s="137">
        <f t="shared" si="90"/>
        <v>0</v>
      </c>
      <c r="Y401" s="137">
        <f t="shared" si="91"/>
        <v>0</v>
      </c>
    </row>
    <row r="402" spans="1:25">
      <c r="A402" s="153">
        <v>1009</v>
      </c>
      <c r="B402" s="153" t="s">
        <v>164</v>
      </c>
      <c r="C402" s="153" t="s">
        <v>226</v>
      </c>
      <c r="D402" s="153" t="s">
        <v>274</v>
      </c>
      <c r="E402" s="153" t="s">
        <v>133</v>
      </c>
      <c r="F402" s="136" t="s">
        <v>206</v>
      </c>
      <c r="G402" s="154">
        <v>32.691503054423194</v>
      </c>
      <c r="H402" s="154">
        <v>0</v>
      </c>
      <c r="I402" s="154">
        <v>32.691503054423194</v>
      </c>
      <c r="J402" s="155">
        <f t="shared" si="79"/>
        <v>0</v>
      </c>
      <c r="K402" s="155">
        <f t="shared" si="80"/>
        <v>1</v>
      </c>
      <c r="L402" s="155">
        <f>IF(F402="Current ASP",IF(ISERROR(VLOOKUP(A402,#REF!,3,FALSE)),1,1-VLOOKUP(A402,#REF!,3,FALSE)),0)</f>
        <v>1</v>
      </c>
      <c r="M402" s="137">
        <v>0</v>
      </c>
      <c r="N402" s="154">
        <f t="shared" si="81"/>
        <v>0</v>
      </c>
      <c r="O402" s="154">
        <f t="shared" si="82"/>
        <v>0</v>
      </c>
      <c r="P402" s="154">
        <f t="shared" si="83"/>
        <v>0</v>
      </c>
      <c r="Q402" s="154">
        <v>1.4442417715025684</v>
      </c>
      <c r="R402" s="154">
        <f t="shared" si="84"/>
        <v>0</v>
      </c>
      <c r="S402" s="154">
        <f t="shared" si="85"/>
        <v>0</v>
      </c>
      <c r="T402" s="154">
        <f t="shared" si="86"/>
        <v>1.4442417715025684</v>
      </c>
      <c r="U402" s="154">
        <f t="shared" si="87"/>
        <v>0</v>
      </c>
      <c r="V402" s="154">
        <f t="shared" si="88"/>
        <v>0</v>
      </c>
      <c r="W402" s="154">
        <f t="shared" si="89"/>
        <v>1.4442417715025684</v>
      </c>
      <c r="X402" s="137">
        <f t="shared" si="90"/>
        <v>0</v>
      </c>
      <c r="Y402" s="137">
        <f t="shared" si="91"/>
        <v>1.4442417715025684</v>
      </c>
    </row>
    <row r="403" spans="1:25">
      <c r="A403" s="153">
        <v>1010</v>
      </c>
      <c r="B403" s="153" t="s">
        <v>164</v>
      </c>
      <c r="C403" s="153" t="s">
        <v>226</v>
      </c>
      <c r="D403" s="153" t="s">
        <v>274</v>
      </c>
      <c r="E403" s="153" t="s">
        <v>133</v>
      </c>
      <c r="F403" s="136" t="s">
        <v>206</v>
      </c>
      <c r="G403" s="154">
        <v>82.76385998341641</v>
      </c>
      <c r="H403" s="154">
        <v>0</v>
      </c>
      <c r="I403" s="154">
        <v>82.76385998341641</v>
      </c>
      <c r="J403" s="155">
        <f t="shared" si="79"/>
        <v>0</v>
      </c>
      <c r="K403" s="155">
        <f t="shared" si="80"/>
        <v>1</v>
      </c>
      <c r="L403" s="155">
        <f>IF(F403="Current ASP",IF(ISERROR(VLOOKUP(A403,#REF!,3,FALSE)),1,1-VLOOKUP(A403,#REF!,3,FALSE)),0)</f>
        <v>1</v>
      </c>
      <c r="M403" s="137">
        <v>7062.0197725600001</v>
      </c>
      <c r="N403" s="154">
        <f t="shared" si="81"/>
        <v>0</v>
      </c>
      <c r="O403" s="154">
        <f t="shared" si="82"/>
        <v>0</v>
      </c>
      <c r="P403" s="154">
        <f t="shared" si="83"/>
        <v>7062.0197725600001</v>
      </c>
      <c r="Q403" s="154">
        <v>88.717872780971675</v>
      </c>
      <c r="R403" s="154">
        <f t="shared" si="84"/>
        <v>0</v>
      </c>
      <c r="S403" s="154">
        <f t="shared" si="85"/>
        <v>0</v>
      </c>
      <c r="T403" s="154">
        <f t="shared" si="86"/>
        <v>88.717872780971675</v>
      </c>
      <c r="U403" s="154">
        <f t="shared" si="87"/>
        <v>0</v>
      </c>
      <c r="V403" s="154">
        <f t="shared" si="88"/>
        <v>0</v>
      </c>
      <c r="W403" s="154">
        <f t="shared" si="89"/>
        <v>7150.7376453409715</v>
      </c>
      <c r="X403" s="137">
        <f t="shared" si="90"/>
        <v>7062.0197725600001</v>
      </c>
      <c r="Y403" s="137">
        <f t="shared" si="91"/>
        <v>88.717872780971675</v>
      </c>
    </row>
    <row r="404" spans="1:25">
      <c r="A404" s="153">
        <v>1011</v>
      </c>
      <c r="B404" s="153" t="s">
        <v>164</v>
      </c>
      <c r="C404" s="153" t="s">
        <v>226</v>
      </c>
      <c r="D404" s="153" t="s">
        <v>275</v>
      </c>
      <c r="E404" s="153" t="s">
        <v>133</v>
      </c>
      <c r="F404" s="136" t="s">
        <v>206</v>
      </c>
      <c r="G404" s="154">
        <v>46.704274734799995</v>
      </c>
      <c r="H404" s="154">
        <v>0</v>
      </c>
      <c r="I404" s="154">
        <v>46.704274734799995</v>
      </c>
      <c r="J404" s="155">
        <f t="shared" si="79"/>
        <v>0</v>
      </c>
      <c r="K404" s="155">
        <f t="shared" si="80"/>
        <v>1</v>
      </c>
      <c r="L404" s="155">
        <f>IF(F404="Current ASP",IF(ISERROR(VLOOKUP(A404,#REF!,3,FALSE)),1,1-VLOOKUP(A404,#REF!,3,FALSE)),0)</f>
        <v>1</v>
      </c>
      <c r="M404" s="137">
        <v>3</v>
      </c>
      <c r="N404" s="154">
        <f t="shared" si="81"/>
        <v>0</v>
      </c>
      <c r="O404" s="154">
        <f t="shared" si="82"/>
        <v>0</v>
      </c>
      <c r="P404" s="154">
        <f t="shared" si="83"/>
        <v>3</v>
      </c>
      <c r="Q404" s="154">
        <v>2.1154686226754921E-6</v>
      </c>
      <c r="R404" s="154">
        <f t="shared" si="84"/>
        <v>0</v>
      </c>
      <c r="S404" s="154">
        <f t="shared" si="85"/>
        <v>0</v>
      </c>
      <c r="T404" s="154">
        <f t="shared" si="86"/>
        <v>2.1154686226754921E-6</v>
      </c>
      <c r="U404" s="154">
        <f t="shared" si="87"/>
        <v>0</v>
      </c>
      <c r="V404" s="154">
        <f t="shared" si="88"/>
        <v>0</v>
      </c>
      <c r="W404" s="154">
        <f t="shared" si="89"/>
        <v>3.0000021154686225</v>
      </c>
      <c r="X404" s="137">
        <f t="shared" si="90"/>
        <v>3</v>
      </c>
      <c r="Y404" s="137">
        <f t="shared" si="91"/>
        <v>2.1154686226754921E-6</v>
      </c>
    </row>
    <row r="405" spans="1:25">
      <c r="A405" s="153">
        <v>1012</v>
      </c>
      <c r="B405" s="153" t="s">
        <v>164</v>
      </c>
      <c r="C405" s="153" t="s">
        <v>226</v>
      </c>
      <c r="D405" s="153" t="s">
        <v>275</v>
      </c>
      <c r="E405" s="153" t="s">
        <v>133</v>
      </c>
      <c r="F405" s="136" t="s">
        <v>206</v>
      </c>
      <c r="G405" s="154">
        <v>88.011230889227036</v>
      </c>
      <c r="H405" s="154">
        <v>0</v>
      </c>
      <c r="I405" s="154">
        <v>88.011230889227036</v>
      </c>
      <c r="J405" s="155">
        <f t="shared" si="79"/>
        <v>0</v>
      </c>
      <c r="K405" s="155">
        <f t="shared" si="80"/>
        <v>1</v>
      </c>
      <c r="L405" s="155">
        <f>IF(F405="Current ASP",IF(ISERROR(VLOOKUP(A405,#REF!,3,FALSE)),1,1-VLOOKUP(A405,#REF!,3,FALSE)),0)</f>
        <v>1</v>
      </c>
      <c r="M405" s="137">
        <v>6897.3171867900001</v>
      </c>
      <c r="N405" s="154">
        <f t="shared" si="81"/>
        <v>0</v>
      </c>
      <c r="O405" s="154">
        <f t="shared" si="82"/>
        <v>0</v>
      </c>
      <c r="P405" s="154">
        <f t="shared" si="83"/>
        <v>6897.3171867900001</v>
      </c>
      <c r="Q405" s="154">
        <v>5.6279318453998514E-2</v>
      </c>
      <c r="R405" s="154">
        <f t="shared" si="84"/>
        <v>0</v>
      </c>
      <c r="S405" s="154">
        <f t="shared" si="85"/>
        <v>0</v>
      </c>
      <c r="T405" s="154">
        <f t="shared" si="86"/>
        <v>5.6279318453998514E-2</v>
      </c>
      <c r="U405" s="154">
        <f t="shared" si="87"/>
        <v>0</v>
      </c>
      <c r="V405" s="154">
        <f t="shared" si="88"/>
        <v>0</v>
      </c>
      <c r="W405" s="154">
        <f t="shared" si="89"/>
        <v>6897.3734661084536</v>
      </c>
      <c r="X405" s="137">
        <f t="shared" si="90"/>
        <v>6897.3171867900001</v>
      </c>
      <c r="Y405" s="137">
        <f t="shared" si="91"/>
        <v>5.6279318453998514E-2</v>
      </c>
    </row>
    <row r="406" spans="1:25">
      <c r="A406" s="153">
        <v>1013</v>
      </c>
      <c r="B406" s="153" t="s">
        <v>164</v>
      </c>
      <c r="C406" s="153" t="s">
        <v>226</v>
      </c>
      <c r="D406" s="153" t="s">
        <v>275</v>
      </c>
      <c r="E406" s="153" t="s">
        <v>133</v>
      </c>
      <c r="F406" s="136" t="s">
        <v>206</v>
      </c>
      <c r="G406" s="154">
        <v>0</v>
      </c>
      <c r="H406" s="154">
        <v>0</v>
      </c>
      <c r="I406" s="154">
        <v>0</v>
      </c>
      <c r="J406" s="155">
        <f t="shared" si="79"/>
        <v>0</v>
      </c>
      <c r="K406" s="155">
        <f t="shared" si="80"/>
        <v>1</v>
      </c>
      <c r="L406" s="155">
        <f>IF(F406="Current ASP",IF(ISERROR(VLOOKUP(A406,#REF!,3,FALSE)),1,1-VLOOKUP(A406,#REF!,3,FALSE)),0)</f>
        <v>1</v>
      </c>
      <c r="M406" s="137">
        <v>3</v>
      </c>
      <c r="N406" s="154">
        <f t="shared" si="81"/>
        <v>0</v>
      </c>
      <c r="O406" s="154">
        <f t="shared" si="82"/>
        <v>0</v>
      </c>
      <c r="P406" s="154">
        <f t="shared" si="83"/>
        <v>3</v>
      </c>
      <c r="Q406" s="154">
        <v>8.4418966000000012E-2</v>
      </c>
      <c r="R406" s="154">
        <f t="shared" si="84"/>
        <v>0</v>
      </c>
      <c r="S406" s="154">
        <f t="shared" si="85"/>
        <v>0</v>
      </c>
      <c r="T406" s="154">
        <f t="shared" si="86"/>
        <v>8.4418966000000012E-2</v>
      </c>
      <c r="U406" s="154">
        <f t="shared" si="87"/>
        <v>0</v>
      </c>
      <c r="V406" s="154">
        <f t="shared" si="88"/>
        <v>0</v>
      </c>
      <c r="W406" s="154">
        <f t="shared" si="89"/>
        <v>3.0844189659999999</v>
      </c>
      <c r="X406" s="137">
        <f t="shared" si="90"/>
        <v>3</v>
      </c>
      <c r="Y406" s="137">
        <f t="shared" si="91"/>
        <v>8.4418966000000012E-2</v>
      </c>
    </row>
    <row r="407" spans="1:25">
      <c r="A407" s="153">
        <v>1014</v>
      </c>
      <c r="B407" s="153" t="s">
        <v>164</v>
      </c>
      <c r="C407" s="153" t="s">
        <v>226</v>
      </c>
      <c r="D407" s="153" t="s">
        <v>275</v>
      </c>
      <c r="E407" s="153" t="s">
        <v>133</v>
      </c>
      <c r="F407" s="136" t="s">
        <v>206</v>
      </c>
      <c r="G407" s="154">
        <v>55.159640707000001</v>
      </c>
      <c r="H407" s="154">
        <v>0</v>
      </c>
      <c r="I407" s="154">
        <v>55.159640707000001</v>
      </c>
      <c r="J407" s="155">
        <f t="shared" si="79"/>
        <v>0</v>
      </c>
      <c r="K407" s="155">
        <f t="shared" si="80"/>
        <v>1</v>
      </c>
      <c r="L407" s="155">
        <f>IF(F407="Current ASP",IF(ISERROR(VLOOKUP(A407,#REF!,3,FALSE)),1,1-VLOOKUP(A407,#REF!,3,FALSE)),0)</f>
        <v>1</v>
      </c>
      <c r="M407" s="137">
        <v>2</v>
      </c>
      <c r="N407" s="154">
        <f t="shared" si="81"/>
        <v>0</v>
      </c>
      <c r="O407" s="154">
        <f t="shared" si="82"/>
        <v>0</v>
      </c>
      <c r="P407" s="154">
        <f t="shared" si="83"/>
        <v>2</v>
      </c>
      <c r="Q407" s="154">
        <v>2.8236202467430423E-2</v>
      </c>
      <c r="R407" s="154">
        <f t="shared" si="84"/>
        <v>0</v>
      </c>
      <c r="S407" s="154">
        <f t="shared" si="85"/>
        <v>0</v>
      </c>
      <c r="T407" s="154">
        <f t="shared" si="86"/>
        <v>2.8236202467430423E-2</v>
      </c>
      <c r="U407" s="154">
        <f t="shared" si="87"/>
        <v>0</v>
      </c>
      <c r="V407" s="154">
        <f t="shared" si="88"/>
        <v>0</v>
      </c>
      <c r="W407" s="154">
        <f t="shared" si="89"/>
        <v>2.0282362024674305</v>
      </c>
      <c r="X407" s="137">
        <f t="shared" si="90"/>
        <v>2</v>
      </c>
      <c r="Y407" s="137">
        <f t="shared" si="91"/>
        <v>2.8236202467430423E-2</v>
      </c>
    </row>
    <row r="408" spans="1:25">
      <c r="A408" s="153">
        <v>1015</v>
      </c>
      <c r="B408" s="153" t="s">
        <v>164</v>
      </c>
      <c r="C408" s="153" t="s">
        <v>226</v>
      </c>
      <c r="D408" s="153" t="s">
        <v>274</v>
      </c>
      <c r="E408" s="153" t="s">
        <v>133</v>
      </c>
      <c r="F408" s="136" t="s">
        <v>206</v>
      </c>
      <c r="G408" s="154">
        <v>78.571244165293834</v>
      </c>
      <c r="H408" s="154">
        <v>0</v>
      </c>
      <c r="I408" s="154">
        <v>78.571244165293834</v>
      </c>
      <c r="J408" s="155">
        <f t="shared" si="79"/>
        <v>0</v>
      </c>
      <c r="K408" s="155">
        <f t="shared" si="80"/>
        <v>1</v>
      </c>
      <c r="L408" s="155">
        <f>IF(F408="Current ASP",IF(ISERROR(VLOOKUP(A408,#REF!,3,FALSE)),1,1-VLOOKUP(A408,#REF!,3,FALSE)),0)</f>
        <v>1</v>
      </c>
      <c r="M408" s="137">
        <v>4</v>
      </c>
      <c r="N408" s="154">
        <f t="shared" si="81"/>
        <v>0</v>
      </c>
      <c r="O408" s="154">
        <f t="shared" si="82"/>
        <v>0</v>
      </c>
      <c r="P408" s="154">
        <f t="shared" si="83"/>
        <v>4</v>
      </c>
      <c r="Q408" s="154">
        <v>2568.4400622687526</v>
      </c>
      <c r="R408" s="154">
        <f t="shared" si="84"/>
        <v>0</v>
      </c>
      <c r="S408" s="154">
        <f t="shared" si="85"/>
        <v>0</v>
      </c>
      <c r="T408" s="154">
        <f t="shared" si="86"/>
        <v>2568.4400622687526</v>
      </c>
      <c r="U408" s="154">
        <f t="shared" si="87"/>
        <v>0</v>
      </c>
      <c r="V408" s="154">
        <f t="shared" si="88"/>
        <v>0</v>
      </c>
      <c r="W408" s="154">
        <f t="shared" si="89"/>
        <v>2572.4400622687526</v>
      </c>
      <c r="X408" s="137">
        <f t="shared" si="90"/>
        <v>4</v>
      </c>
      <c r="Y408" s="137">
        <f t="shared" si="91"/>
        <v>2568.4400622687526</v>
      </c>
    </row>
    <row r="409" spans="1:25">
      <c r="A409" s="153">
        <v>1016</v>
      </c>
      <c r="B409" s="153" t="s">
        <v>164</v>
      </c>
      <c r="C409" s="153" t="s">
        <v>226</v>
      </c>
      <c r="D409" s="153" t="s">
        <v>274</v>
      </c>
      <c r="E409" s="153" t="s">
        <v>133</v>
      </c>
      <c r="F409" s="136" t="s">
        <v>206</v>
      </c>
      <c r="G409" s="154">
        <v>88.843233208260003</v>
      </c>
      <c r="H409" s="154">
        <v>36.782636614899999</v>
      </c>
      <c r="I409" s="154">
        <v>52.060596593360003</v>
      </c>
      <c r="J409" s="155">
        <f t="shared" si="79"/>
        <v>0.41401731214212739</v>
      </c>
      <c r="K409" s="155">
        <f t="shared" si="80"/>
        <v>0.58598268785787266</v>
      </c>
      <c r="L409" s="155">
        <f>IF(F409="Current ASP",IF(ISERROR(VLOOKUP(A409,#REF!,3,FALSE)),1,1-VLOOKUP(A409,#REF!,3,FALSE)),0)</f>
        <v>1</v>
      </c>
      <c r="M409" s="137">
        <v>4848.9318219999996</v>
      </c>
      <c r="N409" s="154">
        <f t="shared" si="81"/>
        <v>0</v>
      </c>
      <c r="O409" s="154">
        <f t="shared" si="82"/>
        <v>2007.5417197048682</v>
      </c>
      <c r="P409" s="154">
        <f t="shared" si="83"/>
        <v>2841.3901022951313</v>
      </c>
      <c r="Q409" s="154">
        <v>2535.9851161600741</v>
      </c>
      <c r="R409" s="154">
        <f t="shared" si="84"/>
        <v>0</v>
      </c>
      <c r="S409" s="154">
        <f t="shared" si="85"/>
        <v>1049.9417414250345</v>
      </c>
      <c r="T409" s="154">
        <f t="shared" si="86"/>
        <v>1486.0433747350396</v>
      </c>
      <c r="U409" s="154">
        <f t="shared" si="87"/>
        <v>0</v>
      </c>
      <c r="V409" s="154">
        <f t="shared" si="88"/>
        <v>3057.4834611299029</v>
      </c>
      <c r="W409" s="154">
        <f t="shared" si="89"/>
        <v>4327.4334770301712</v>
      </c>
      <c r="X409" s="137">
        <f t="shared" si="90"/>
        <v>2841.3901022951313</v>
      </c>
      <c r="Y409" s="137">
        <f t="shared" si="91"/>
        <v>1486.0433747350396</v>
      </c>
    </row>
    <row r="410" spans="1:25">
      <c r="A410" s="153">
        <v>1017</v>
      </c>
      <c r="B410" s="153" t="s">
        <v>164</v>
      </c>
      <c r="C410" s="153" t="s">
        <v>226</v>
      </c>
      <c r="D410" s="153" t="s">
        <v>276</v>
      </c>
      <c r="E410" s="153" t="s">
        <v>167</v>
      </c>
      <c r="F410" s="136" t="s">
        <v>168</v>
      </c>
      <c r="G410" s="154">
        <v>47.904946023100003</v>
      </c>
      <c r="H410" s="154">
        <v>0</v>
      </c>
      <c r="I410" s="154">
        <v>0</v>
      </c>
      <c r="J410" s="155">
        <f t="shared" si="79"/>
        <v>0</v>
      </c>
      <c r="K410" s="155">
        <f t="shared" si="80"/>
        <v>0</v>
      </c>
      <c r="L410" s="155">
        <f>IF(F410="Current ASP",IF(ISERROR(VLOOKUP(A410,#REF!,3,FALSE)),1,1-VLOOKUP(A410,#REF!,3,FALSE)),0)</f>
        <v>0</v>
      </c>
      <c r="M410" s="137">
        <v>1954</v>
      </c>
      <c r="N410" s="154">
        <f t="shared" si="81"/>
        <v>1954</v>
      </c>
      <c r="O410" s="154">
        <f t="shared" si="82"/>
        <v>0</v>
      </c>
      <c r="P410" s="154">
        <f t="shared" si="83"/>
        <v>0</v>
      </c>
      <c r="Q410" s="154">
        <v>151.43483067283489</v>
      </c>
      <c r="R410" s="154">
        <f t="shared" si="84"/>
        <v>151.43483067283489</v>
      </c>
      <c r="S410" s="154">
        <f t="shared" si="85"/>
        <v>0</v>
      </c>
      <c r="T410" s="154">
        <f t="shared" si="86"/>
        <v>0</v>
      </c>
      <c r="U410" s="154">
        <f t="shared" si="87"/>
        <v>2105.4348306728348</v>
      </c>
      <c r="V410" s="154">
        <f t="shared" si="88"/>
        <v>0</v>
      </c>
      <c r="W410" s="154">
        <f t="shared" si="89"/>
        <v>0</v>
      </c>
      <c r="X410" s="137">
        <f t="shared" si="90"/>
        <v>0</v>
      </c>
      <c r="Y410" s="137">
        <f t="shared" si="91"/>
        <v>0</v>
      </c>
    </row>
    <row r="411" spans="1:25">
      <c r="A411" s="153">
        <v>1018</v>
      </c>
      <c r="B411" s="153" t="s">
        <v>164</v>
      </c>
      <c r="C411" s="153" t="s">
        <v>226</v>
      </c>
      <c r="D411" s="153" t="s">
        <v>276</v>
      </c>
      <c r="E411" s="153" t="s">
        <v>167</v>
      </c>
      <c r="F411" s="136" t="s">
        <v>168</v>
      </c>
      <c r="G411" s="154">
        <v>50.116886450199999</v>
      </c>
      <c r="H411" s="154">
        <v>0</v>
      </c>
      <c r="I411" s="154">
        <v>0</v>
      </c>
      <c r="J411" s="155">
        <f t="shared" si="79"/>
        <v>0</v>
      </c>
      <c r="K411" s="155">
        <f t="shared" si="80"/>
        <v>0</v>
      </c>
      <c r="L411" s="155">
        <f>IF(F411="Current ASP",IF(ISERROR(VLOOKUP(A411,#REF!,3,FALSE)),1,1-VLOOKUP(A411,#REF!,3,FALSE)),0)</f>
        <v>0</v>
      </c>
      <c r="M411" s="137">
        <v>2555</v>
      </c>
      <c r="N411" s="154">
        <f t="shared" si="81"/>
        <v>2555</v>
      </c>
      <c r="O411" s="154">
        <f t="shared" si="82"/>
        <v>0</v>
      </c>
      <c r="P411" s="154">
        <f t="shared" si="83"/>
        <v>0</v>
      </c>
      <c r="Q411" s="154">
        <v>271.37045811773299</v>
      </c>
      <c r="R411" s="154">
        <f t="shared" si="84"/>
        <v>271.37045811773299</v>
      </c>
      <c r="S411" s="154">
        <f t="shared" si="85"/>
        <v>0</v>
      </c>
      <c r="T411" s="154">
        <f t="shared" si="86"/>
        <v>0</v>
      </c>
      <c r="U411" s="154">
        <f t="shared" si="87"/>
        <v>2826.3704581177331</v>
      </c>
      <c r="V411" s="154">
        <f t="shared" si="88"/>
        <v>0</v>
      </c>
      <c r="W411" s="154">
        <f t="shared" si="89"/>
        <v>0</v>
      </c>
      <c r="X411" s="137">
        <f t="shared" si="90"/>
        <v>0</v>
      </c>
      <c r="Y411" s="137">
        <f t="shared" si="91"/>
        <v>0</v>
      </c>
    </row>
    <row r="412" spans="1:25">
      <c r="A412" s="153">
        <v>1019</v>
      </c>
      <c r="B412" s="153" t="s">
        <v>164</v>
      </c>
      <c r="C412" s="153" t="s">
        <v>226</v>
      </c>
      <c r="D412" s="153" t="s">
        <v>276</v>
      </c>
      <c r="E412" s="153" t="s">
        <v>167</v>
      </c>
      <c r="F412" s="136" t="s">
        <v>168</v>
      </c>
      <c r="G412" s="154">
        <v>83.517516365299997</v>
      </c>
      <c r="H412" s="154">
        <v>0</v>
      </c>
      <c r="I412" s="154">
        <v>0</v>
      </c>
      <c r="J412" s="155">
        <f t="shared" si="79"/>
        <v>0</v>
      </c>
      <c r="K412" s="155">
        <f t="shared" si="80"/>
        <v>0</v>
      </c>
      <c r="L412" s="155">
        <f>IF(F412="Current ASP",IF(ISERROR(VLOOKUP(A412,#REF!,3,FALSE)),1,1-VLOOKUP(A412,#REF!,3,FALSE)),0)</f>
        <v>0</v>
      </c>
      <c r="M412" s="137">
        <v>5553</v>
      </c>
      <c r="N412" s="154">
        <f t="shared" si="81"/>
        <v>5553</v>
      </c>
      <c r="O412" s="154">
        <f t="shared" si="82"/>
        <v>0</v>
      </c>
      <c r="P412" s="154">
        <f t="shared" si="83"/>
        <v>0</v>
      </c>
      <c r="Q412" s="154">
        <v>331.03210514261963</v>
      </c>
      <c r="R412" s="154">
        <f t="shared" si="84"/>
        <v>331.03210514261963</v>
      </c>
      <c r="S412" s="154">
        <f t="shared" si="85"/>
        <v>0</v>
      </c>
      <c r="T412" s="154">
        <f t="shared" si="86"/>
        <v>0</v>
      </c>
      <c r="U412" s="154">
        <f t="shared" si="87"/>
        <v>5884.0321051426199</v>
      </c>
      <c r="V412" s="154">
        <f t="shared" si="88"/>
        <v>0</v>
      </c>
      <c r="W412" s="154">
        <f t="shared" si="89"/>
        <v>0</v>
      </c>
      <c r="X412" s="137">
        <f t="shared" si="90"/>
        <v>0</v>
      </c>
      <c r="Y412" s="137">
        <f t="shared" si="91"/>
        <v>0</v>
      </c>
    </row>
    <row r="413" spans="1:25">
      <c r="A413" s="153">
        <v>1020</v>
      </c>
      <c r="B413" s="153" t="s">
        <v>164</v>
      </c>
      <c r="C413" s="153" t="s">
        <v>226</v>
      </c>
      <c r="D413" s="153" t="s">
        <v>277</v>
      </c>
      <c r="E413" s="153" t="s">
        <v>167</v>
      </c>
      <c r="F413" s="136" t="s">
        <v>168</v>
      </c>
      <c r="G413" s="154">
        <v>45.502920367100003</v>
      </c>
      <c r="H413" s="154">
        <v>0</v>
      </c>
      <c r="I413" s="154">
        <v>0</v>
      </c>
      <c r="J413" s="155">
        <f t="shared" si="79"/>
        <v>0</v>
      </c>
      <c r="K413" s="155">
        <f t="shared" si="80"/>
        <v>0</v>
      </c>
      <c r="L413" s="155">
        <f>IF(F413="Current ASP",IF(ISERROR(VLOOKUP(A413,#REF!,3,FALSE)),1,1-VLOOKUP(A413,#REF!,3,FALSE)),0)</f>
        <v>0</v>
      </c>
      <c r="M413" s="137">
        <v>2784</v>
      </c>
      <c r="N413" s="154">
        <f t="shared" si="81"/>
        <v>2784</v>
      </c>
      <c r="O413" s="154">
        <f t="shared" si="82"/>
        <v>0</v>
      </c>
      <c r="P413" s="154">
        <f t="shared" si="83"/>
        <v>0</v>
      </c>
      <c r="Q413" s="154">
        <v>304.08213564861148</v>
      </c>
      <c r="R413" s="154">
        <f t="shared" si="84"/>
        <v>304.08213564861148</v>
      </c>
      <c r="S413" s="154">
        <f t="shared" si="85"/>
        <v>0</v>
      </c>
      <c r="T413" s="154">
        <f t="shared" si="86"/>
        <v>0</v>
      </c>
      <c r="U413" s="154">
        <f t="shared" si="87"/>
        <v>3088.0821356486113</v>
      </c>
      <c r="V413" s="154">
        <f t="shared" si="88"/>
        <v>0</v>
      </c>
      <c r="W413" s="154">
        <f t="shared" si="89"/>
        <v>0</v>
      </c>
      <c r="X413" s="137">
        <f t="shared" si="90"/>
        <v>0</v>
      </c>
      <c r="Y413" s="137">
        <f t="shared" si="91"/>
        <v>0</v>
      </c>
    </row>
    <row r="414" spans="1:25">
      <c r="A414" s="153">
        <v>1022</v>
      </c>
      <c r="B414" s="153" t="s">
        <v>164</v>
      </c>
      <c r="C414" s="153" t="s">
        <v>226</v>
      </c>
      <c r="D414" s="153" t="s">
        <v>277</v>
      </c>
      <c r="E414" s="153" t="s">
        <v>167</v>
      </c>
      <c r="F414" s="136" t="s">
        <v>168</v>
      </c>
      <c r="G414" s="154">
        <v>37.193994777900002</v>
      </c>
      <c r="H414" s="154">
        <v>0</v>
      </c>
      <c r="I414" s="154">
        <v>0</v>
      </c>
      <c r="J414" s="155">
        <f t="shared" si="79"/>
        <v>0</v>
      </c>
      <c r="K414" s="155">
        <f t="shared" si="80"/>
        <v>0</v>
      </c>
      <c r="L414" s="155">
        <f>IF(F414="Current ASP",IF(ISERROR(VLOOKUP(A414,#REF!,3,FALSE)),1,1-VLOOKUP(A414,#REF!,3,FALSE)),0)</f>
        <v>0</v>
      </c>
      <c r="M414" s="137">
        <v>2464</v>
      </c>
      <c r="N414" s="154">
        <f t="shared" si="81"/>
        <v>2464</v>
      </c>
      <c r="O414" s="154">
        <f t="shared" si="82"/>
        <v>0</v>
      </c>
      <c r="P414" s="154">
        <f t="shared" si="83"/>
        <v>0</v>
      </c>
      <c r="Q414" s="154">
        <v>242.45133771894388</v>
      </c>
      <c r="R414" s="154">
        <f t="shared" si="84"/>
        <v>242.45133771894388</v>
      </c>
      <c r="S414" s="154">
        <f t="shared" si="85"/>
        <v>0</v>
      </c>
      <c r="T414" s="154">
        <f t="shared" si="86"/>
        <v>0</v>
      </c>
      <c r="U414" s="154">
        <f t="shared" si="87"/>
        <v>2706.4513377189437</v>
      </c>
      <c r="V414" s="154">
        <f t="shared" si="88"/>
        <v>0</v>
      </c>
      <c r="W414" s="154">
        <f t="shared" si="89"/>
        <v>0</v>
      </c>
      <c r="X414" s="137">
        <f t="shared" si="90"/>
        <v>0</v>
      </c>
      <c r="Y414" s="137">
        <f t="shared" si="91"/>
        <v>0</v>
      </c>
    </row>
    <row r="415" spans="1:25">
      <c r="A415" s="153">
        <v>1023</v>
      </c>
      <c r="B415" s="153" t="s">
        <v>164</v>
      </c>
      <c r="C415" s="153" t="s">
        <v>226</v>
      </c>
      <c r="D415" s="153" t="s">
        <v>277</v>
      </c>
      <c r="E415" s="153" t="s">
        <v>167</v>
      </c>
      <c r="F415" s="136" t="s">
        <v>168</v>
      </c>
      <c r="G415" s="154">
        <v>87.656694072899995</v>
      </c>
      <c r="H415" s="154">
        <v>0</v>
      </c>
      <c r="I415" s="154">
        <v>0</v>
      </c>
      <c r="J415" s="155">
        <f t="shared" si="79"/>
        <v>0</v>
      </c>
      <c r="K415" s="155">
        <f t="shared" si="80"/>
        <v>0</v>
      </c>
      <c r="L415" s="155">
        <f>IF(F415="Current ASP",IF(ISERROR(VLOOKUP(A415,#REF!,3,FALSE)),1,1-VLOOKUP(A415,#REF!,3,FALSE)),0)</f>
        <v>0</v>
      </c>
      <c r="M415" s="137">
        <v>4726</v>
      </c>
      <c r="N415" s="154">
        <f t="shared" si="81"/>
        <v>4726</v>
      </c>
      <c r="O415" s="154">
        <f t="shared" si="82"/>
        <v>0</v>
      </c>
      <c r="P415" s="154">
        <f t="shared" si="83"/>
        <v>0</v>
      </c>
      <c r="Q415" s="154">
        <v>534.43449751132721</v>
      </c>
      <c r="R415" s="154">
        <f t="shared" si="84"/>
        <v>534.43449751132721</v>
      </c>
      <c r="S415" s="154">
        <f t="shared" si="85"/>
        <v>0</v>
      </c>
      <c r="T415" s="154">
        <f t="shared" si="86"/>
        <v>0</v>
      </c>
      <c r="U415" s="154">
        <f t="shared" si="87"/>
        <v>5260.4344975113272</v>
      </c>
      <c r="V415" s="154">
        <f t="shared" si="88"/>
        <v>0</v>
      </c>
      <c r="W415" s="154">
        <f t="shared" si="89"/>
        <v>0</v>
      </c>
      <c r="X415" s="137">
        <f t="shared" si="90"/>
        <v>0</v>
      </c>
      <c r="Y415" s="137">
        <f t="shared" si="91"/>
        <v>0</v>
      </c>
    </row>
    <row r="416" spans="1:25">
      <c r="A416" s="153">
        <v>1024</v>
      </c>
      <c r="B416" s="153" t="s">
        <v>164</v>
      </c>
      <c r="C416" s="153" t="s">
        <v>226</v>
      </c>
      <c r="D416" s="153" t="s">
        <v>277</v>
      </c>
      <c r="E416" s="153" t="s">
        <v>167</v>
      </c>
      <c r="F416" s="136" t="s">
        <v>168</v>
      </c>
      <c r="G416" s="154">
        <v>54.948024428399997</v>
      </c>
      <c r="H416" s="154">
        <v>0</v>
      </c>
      <c r="I416" s="154">
        <v>0</v>
      </c>
      <c r="J416" s="155">
        <f t="shared" si="79"/>
        <v>0</v>
      </c>
      <c r="K416" s="155">
        <f t="shared" si="80"/>
        <v>0</v>
      </c>
      <c r="L416" s="155">
        <f>IF(F416="Current ASP",IF(ISERROR(VLOOKUP(A416,#REF!,3,FALSE)),1,1-VLOOKUP(A416,#REF!,3,FALSE)),0)</f>
        <v>0</v>
      </c>
      <c r="M416" s="137">
        <v>2667</v>
      </c>
      <c r="N416" s="154">
        <f t="shared" si="81"/>
        <v>2667</v>
      </c>
      <c r="O416" s="154">
        <f t="shared" si="82"/>
        <v>0</v>
      </c>
      <c r="P416" s="154">
        <f t="shared" si="83"/>
        <v>0</v>
      </c>
      <c r="Q416" s="154">
        <v>615.78916786702007</v>
      </c>
      <c r="R416" s="154">
        <f t="shared" si="84"/>
        <v>615.78916786702007</v>
      </c>
      <c r="S416" s="154">
        <f t="shared" si="85"/>
        <v>0</v>
      </c>
      <c r="T416" s="154">
        <f t="shared" si="86"/>
        <v>0</v>
      </c>
      <c r="U416" s="154">
        <f t="shared" si="87"/>
        <v>3282.7891678670203</v>
      </c>
      <c r="V416" s="154">
        <f t="shared" si="88"/>
        <v>0</v>
      </c>
      <c r="W416" s="154">
        <f t="shared" si="89"/>
        <v>0</v>
      </c>
      <c r="X416" s="137">
        <f t="shared" si="90"/>
        <v>0</v>
      </c>
      <c r="Y416" s="137">
        <f t="shared" si="91"/>
        <v>0</v>
      </c>
    </row>
    <row r="417" spans="1:25">
      <c r="A417" s="153">
        <v>1025</v>
      </c>
      <c r="B417" s="153" t="s">
        <v>164</v>
      </c>
      <c r="C417" s="153" t="s">
        <v>226</v>
      </c>
      <c r="D417" s="153" t="s">
        <v>276</v>
      </c>
      <c r="E417" s="153" t="s">
        <v>167</v>
      </c>
      <c r="F417" s="136" t="s">
        <v>168</v>
      </c>
      <c r="G417" s="154">
        <v>56.305797431400002</v>
      </c>
      <c r="H417" s="154">
        <v>0</v>
      </c>
      <c r="I417" s="154">
        <v>0</v>
      </c>
      <c r="J417" s="155">
        <f t="shared" si="79"/>
        <v>0</v>
      </c>
      <c r="K417" s="155">
        <f t="shared" si="80"/>
        <v>0</v>
      </c>
      <c r="L417" s="155">
        <f>IF(F417="Current ASP",IF(ISERROR(VLOOKUP(A417,#REF!,3,FALSE)),1,1-VLOOKUP(A417,#REF!,3,FALSE)),0)</f>
        <v>0</v>
      </c>
      <c r="M417" s="137">
        <v>2970</v>
      </c>
      <c r="N417" s="154">
        <f t="shared" si="81"/>
        <v>2970</v>
      </c>
      <c r="O417" s="154">
        <f t="shared" si="82"/>
        <v>0</v>
      </c>
      <c r="P417" s="154">
        <f t="shared" si="83"/>
        <v>0</v>
      </c>
      <c r="Q417" s="154">
        <v>378.94604909198148</v>
      </c>
      <c r="R417" s="154">
        <f t="shared" si="84"/>
        <v>378.94604909198148</v>
      </c>
      <c r="S417" s="154">
        <f t="shared" si="85"/>
        <v>0</v>
      </c>
      <c r="T417" s="154">
        <f t="shared" si="86"/>
        <v>0</v>
      </c>
      <c r="U417" s="154">
        <f t="shared" si="87"/>
        <v>3348.9460490919814</v>
      </c>
      <c r="V417" s="154">
        <f t="shared" si="88"/>
        <v>0</v>
      </c>
      <c r="W417" s="154">
        <f t="shared" si="89"/>
        <v>0</v>
      </c>
      <c r="X417" s="137">
        <f t="shared" si="90"/>
        <v>0</v>
      </c>
      <c r="Y417" s="137">
        <f t="shared" si="91"/>
        <v>0</v>
      </c>
    </row>
    <row r="418" spans="1:25">
      <c r="A418" s="153">
        <v>1026</v>
      </c>
      <c r="B418" s="153" t="s">
        <v>164</v>
      </c>
      <c r="C418" s="153" t="s">
        <v>226</v>
      </c>
      <c r="D418" s="153" t="s">
        <v>276</v>
      </c>
      <c r="E418" s="153" t="s">
        <v>167</v>
      </c>
      <c r="F418" s="136" t="s">
        <v>168</v>
      </c>
      <c r="G418" s="154">
        <v>95.116840240100004</v>
      </c>
      <c r="H418" s="154">
        <v>0</v>
      </c>
      <c r="I418" s="154">
        <v>0</v>
      </c>
      <c r="J418" s="155">
        <f t="shared" si="79"/>
        <v>0</v>
      </c>
      <c r="K418" s="155">
        <f t="shared" si="80"/>
        <v>0</v>
      </c>
      <c r="L418" s="155">
        <f>IF(F418="Current ASP",IF(ISERROR(VLOOKUP(A418,#REF!,3,FALSE)),1,1-VLOOKUP(A418,#REF!,3,FALSE)),0)</f>
        <v>0</v>
      </c>
      <c r="M418" s="137">
        <v>4780</v>
      </c>
      <c r="N418" s="154">
        <f t="shared" si="81"/>
        <v>4780</v>
      </c>
      <c r="O418" s="154">
        <f t="shared" si="82"/>
        <v>0</v>
      </c>
      <c r="P418" s="154">
        <f t="shared" si="83"/>
        <v>0</v>
      </c>
      <c r="Q418" s="154">
        <v>497.04027280396025</v>
      </c>
      <c r="R418" s="154">
        <f t="shared" si="84"/>
        <v>497.04027280396025</v>
      </c>
      <c r="S418" s="154">
        <f t="shared" si="85"/>
        <v>0</v>
      </c>
      <c r="T418" s="154">
        <f t="shared" si="86"/>
        <v>0</v>
      </c>
      <c r="U418" s="154">
        <f t="shared" si="87"/>
        <v>5277.0402728039599</v>
      </c>
      <c r="V418" s="154">
        <f t="shared" si="88"/>
        <v>0</v>
      </c>
      <c r="W418" s="154">
        <f t="shared" si="89"/>
        <v>0</v>
      </c>
      <c r="X418" s="137">
        <f t="shared" si="90"/>
        <v>0</v>
      </c>
      <c r="Y418" s="137">
        <f t="shared" si="91"/>
        <v>0</v>
      </c>
    </row>
    <row r="419" spans="1:25">
      <c r="A419" s="153">
        <v>1027</v>
      </c>
      <c r="B419" s="153" t="s">
        <v>164</v>
      </c>
      <c r="C419" s="153" t="s">
        <v>226</v>
      </c>
      <c r="D419" s="153" t="s">
        <v>276</v>
      </c>
      <c r="E419" s="153" t="s">
        <v>167</v>
      </c>
      <c r="F419" s="136" t="s">
        <v>168</v>
      </c>
      <c r="G419" s="154">
        <v>72.2692731498</v>
      </c>
      <c r="H419" s="154">
        <v>0</v>
      </c>
      <c r="I419" s="154">
        <v>0</v>
      </c>
      <c r="J419" s="155">
        <f t="shared" si="79"/>
        <v>0</v>
      </c>
      <c r="K419" s="155">
        <f t="shared" si="80"/>
        <v>0</v>
      </c>
      <c r="L419" s="155">
        <f>IF(F419="Current ASP",IF(ISERROR(VLOOKUP(A419,#REF!,3,FALSE)),1,1-VLOOKUP(A419,#REF!,3,FALSE)),0)</f>
        <v>0</v>
      </c>
      <c r="M419" s="137">
        <v>2703</v>
      </c>
      <c r="N419" s="154">
        <f t="shared" si="81"/>
        <v>2703</v>
      </c>
      <c r="O419" s="154">
        <f t="shared" si="82"/>
        <v>0</v>
      </c>
      <c r="P419" s="154">
        <f t="shared" si="83"/>
        <v>0</v>
      </c>
      <c r="Q419" s="154">
        <v>285.64450233305854</v>
      </c>
      <c r="R419" s="154">
        <f t="shared" si="84"/>
        <v>285.64450233305854</v>
      </c>
      <c r="S419" s="154">
        <f t="shared" si="85"/>
        <v>0</v>
      </c>
      <c r="T419" s="154">
        <f t="shared" si="86"/>
        <v>0</v>
      </c>
      <c r="U419" s="154">
        <f t="shared" si="87"/>
        <v>2988.6445023330584</v>
      </c>
      <c r="V419" s="154">
        <f t="shared" si="88"/>
        <v>0</v>
      </c>
      <c r="W419" s="154">
        <f t="shared" si="89"/>
        <v>0</v>
      </c>
      <c r="X419" s="137">
        <f t="shared" si="90"/>
        <v>0</v>
      </c>
      <c r="Y419" s="137">
        <f t="shared" si="91"/>
        <v>0</v>
      </c>
    </row>
    <row r="420" spans="1:25">
      <c r="A420" s="153">
        <v>1028</v>
      </c>
      <c r="B420" s="153" t="s">
        <v>164</v>
      </c>
      <c r="C420" s="153" t="s">
        <v>226</v>
      </c>
      <c r="D420" s="153" t="s">
        <v>276</v>
      </c>
      <c r="E420" s="153" t="s">
        <v>167</v>
      </c>
      <c r="F420" s="136" t="s">
        <v>168</v>
      </c>
      <c r="G420" s="154">
        <v>30.6075805258</v>
      </c>
      <c r="H420" s="154">
        <v>0</v>
      </c>
      <c r="I420" s="154">
        <v>0</v>
      </c>
      <c r="J420" s="155">
        <f t="shared" si="79"/>
        <v>0</v>
      </c>
      <c r="K420" s="155">
        <f t="shared" si="80"/>
        <v>0</v>
      </c>
      <c r="L420" s="155">
        <f>IF(F420="Current ASP",IF(ISERROR(VLOOKUP(A420,#REF!,3,FALSE)),1,1-VLOOKUP(A420,#REF!,3,FALSE)),0)</f>
        <v>0</v>
      </c>
      <c r="M420" s="137">
        <v>985</v>
      </c>
      <c r="N420" s="154">
        <f t="shared" si="81"/>
        <v>985</v>
      </c>
      <c r="O420" s="154">
        <f t="shared" si="82"/>
        <v>0</v>
      </c>
      <c r="P420" s="154">
        <f t="shared" si="83"/>
        <v>0</v>
      </c>
      <c r="Q420" s="154">
        <v>89.712544004632591</v>
      </c>
      <c r="R420" s="154">
        <f t="shared" si="84"/>
        <v>89.712544004632591</v>
      </c>
      <c r="S420" s="154">
        <f t="shared" si="85"/>
        <v>0</v>
      </c>
      <c r="T420" s="154">
        <f t="shared" si="86"/>
        <v>0</v>
      </c>
      <c r="U420" s="154">
        <f t="shared" si="87"/>
        <v>1074.7125440046325</v>
      </c>
      <c r="V420" s="154">
        <f t="shared" si="88"/>
        <v>0</v>
      </c>
      <c r="W420" s="154">
        <f t="shared" si="89"/>
        <v>0</v>
      </c>
      <c r="X420" s="137">
        <f t="shared" si="90"/>
        <v>0</v>
      </c>
      <c r="Y420" s="137">
        <f t="shared" si="91"/>
        <v>0</v>
      </c>
    </row>
    <row r="421" spans="1:25">
      <c r="A421" s="153">
        <v>1029</v>
      </c>
      <c r="B421" s="153" t="s">
        <v>164</v>
      </c>
      <c r="C421" s="153" t="s">
        <v>165</v>
      </c>
      <c r="D421" s="153" t="s">
        <v>278</v>
      </c>
      <c r="E421" s="153" t="s">
        <v>167</v>
      </c>
      <c r="F421" s="136" t="s">
        <v>168</v>
      </c>
      <c r="G421" s="154">
        <v>37.585059787200002</v>
      </c>
      <c r="H421" s="154">
        <v>0</v>
      </c>
      <c r="I421" s="154">
        <v>0</v>
      </c>
      <c r="J421" s="155">
        <f t="shared" si="79"/>
        <v>0</v>
      </c>
      <c r="K421" s="155">
        <f t="shared" si="80"/>
        <v>0</v>
      </c>
      <c r="L421" s="155">
        <f>IF(F421="Current ASP",IF(ISERROR(VLOOKUP(A421,#REF!,3,FALSE)),1,1-VLOOKUP(A421,#REF!,3,FALSE)),0)</f>
        <v>0</v>
      </c>
      <c r="M421" s="137">
        <v>2378.5510227599998</v>
      </c>
      <c r="N421" s="154">
        <f t="shared" si="81"/>
        <v>2378.5510227599998</v>
      </c>
      <c r="O421" s="154">
        <f t="shared" si="82"/>
        <v>0</v>
      </c>
      <c r="P421" s="154">
        <f t="shared" si="83"/>
        <v>0</v>
      </c>
      <c r="Q421" s="154">
        <v>147.38804958608318</v>
      </c>
      <c r="R421" s="154">
        <f t="shared" si="84"/>
        <v>147.38804958608318</v>
      </c>
      <c r="S421" s="154">
        <f t="shared" si="85"/>
        <v>0</v>
      </c>
      <c r="T421" s="154">
        <f t="shared" si="86"/>
        <v>0</v>
      </c>
      <c r="U421" s="154">
        <f t="shared" si="87"/>
        <v>2525.9390723460829</v>
      </c>
      <c r="V421" s="154">
        <f t="shared" si="88"/>
        <v>0</v>
      </c>
      <c r="W421" s="154">
        <f t="shared" si="89"/>
        <v>0</v>
      </c>
      <c r="X421" s="137">
        <f t="shared" si="90"/>
        <v>0</v>
      </c>
      <c r="Y421" s="137">
        <f t="shared" si="91"/>
        <v>0</v>
      </c>
    </row>
    <row r="422" spans="1:25">
      <c r="A422" s="153">
        <v>1030</v>
      </c>
      <c r="B422" s="153" t="s">
        <v>164</v>
      </c>
      <c r="C422" s="153" t="s">
        <v>165</v>
      </c>
      <c r="D422" s="153" t="s">
        <v>278</v>
      </c>
      <c r="E422" s="153" t="s">
        <v>167</v>
      </c>
      <c r="F422" s="136" t="s">
        <v>168</v>
      </c>
      <c r="G422" s="154">
        <v>61.613420525800002</v>
      </c>
      <c r="H422" s="154">
        <v>0</v>
      </c>
      <c r="I422" s="154">
        <v>0</v>
      </c>
      <c r="J422" s="155">
        <f t="shared" si="79"/>
        <v>0</v>
      </c>
      <c r="K422" s="155">
        <f t="shared" si="80"/>
        <v>0</v>
      </c>
      <c r="L422" s="155">
        <f>IF(F422="Current ASP",IF(ISERROR(VLOOKUP(A422,#REF!,3,FALSE)),1,1-VLOOKUP(A422,#REF!,3,FALSE)),0)</f>
        <v>0</v>
      </c>
      <c r="M422" s="137">
        <v>550.15954214500005</v>
      </c>
      <c r="N422" s="154">
        <f t="shared" si="81"/>
        <v>550.15954214500005</v>
      </c>
      <c r="O422" s="154">
        <f t="shared" si="82"/>
        <v>0</v>
      </c>
      <c r="P422" s="154">
        <f t="shared" si="83"/>
        <v>0</v>
      </c>
      <c r="Q422" s="154">
        <v>740.61018603200978</v>
      </c>
      <c r="R422" s="154">
        <f t="shared" si="84"/>
        <v>740.61018603200978</v>
      </c>
      <c r="S422" s="154">
        <f t="shared" si="85"/>
        <v>0</v>
      </c>
      <c r="T422" s="154">
        <f t="shared" si="86"/>
        <v>0</v>
      </c>
      <c r="U422" s="154">
        <f t="shared" si="87"/>
        <v>1290.7697281770097</v>
      </c>
      <c r="V422" s="154">
        <f t="shared" si="88"/>
        <v>0</v>
      </c>
      <c r="W422" s="154">
        <f t="shared" si="89"/>
        <v>0</v>
      </c>
      <c r="X422" s="137">
        <f t="shared" si="90"/>
        <v>0</v>
      </c>
      <c r="Y422" s="137">
        <f t="shared" si="91"/>
        <v>0</v>
      </c>
    </row>
    <row r="423" spans="1:25">
      <c r="A423" s="153">
        <v>1031</v>
      </c>
      <c r="B423" s="153" t="s">
        <v>164</v>
      </c>
      <c r="C423" s="153" t="s">
        <v>165</v>
      </c>
      <c r="D423" s="153" t="s">
        <v>279</v>
      </c>
      <c r="E423" s="153" t="s">
        <v>167</v>
      </c>
      <c r="F423" s="136" t="s">
        <v>168</v>
      </c>
      <c r="G423" s="154">
        <v>23.9867968561</v>
      </c>
      <c r="H423" s="154">
        <v>0</v>
      </c>
      <c r="I423" s="154">
        <v>0</v>
      </c>
      <c r="J423" s="155">
        <f t="shared" si="79"/>
        <v>0</v>
      </c>
      <c r="K423" s="155">
        <f t="shared" si="80"/>
        <v>0</v>
      </c>
      <c r="L423" s="155">
        <f>IF(F423="Current ASP",IF(ISERROR(VLOOKUP(A423,#REF!,3,FALSE)),1,1-VLOOKUP(A423,#REF!,3,FALSE)),0)</f>
        <v>0</v>
      </c>
      <c r="M423" s="137">
        <v>840.84275039399995</v>
      </c>
      <c r="N423" s="154">
        <f t="shared" si="81"/>
        <v>840.84275039399995</v>
      </c>
      <c r="O423" s="154">
        <f t="shared" si="82"/>
        <v>0</v>
      </c>
      <c r="P423" s="154">
        <f t="shared" si="83"/>
        <v>0</v>
      </c>
      <c r="Q423" s="154">
        <v>424.62322570290809</v>
      </c>
      <c r="R423" s="154">
        <f t="shared" si="84"/>
        <v>424.62322570290809</v>
      </c>
      <c r="S423" s="154">
        <f t="shared" si="85"/>
        <v>0</v>
      </c>
      <c r="T423" s="154">
        <f t="shared" si="86"/>
        <v>0</v>
      </c>
      <c r="U423" s="154">
        <f t="shared" si="87"/>
        <v>1265.465976096908</v>
      </c>
      <c r="V423" s="154">
        <f t="shared" si="88"/>
        <v>0</v>
      </c>
      <c r="W423" s="154">
        <f t="shared" si="89"/>
        <v>0</v>
      </c>
      <c r="X423" s="137">
        <f t="shared" si="90"/>
        <v>0</v>
      </c>
      <c r="Y423" s="137">
        <f t="shared" si="91"/>
        <v>0</v>
      </c>
    </row>
    <row r="424" spans="1:25">
      <c r="A424" s="153">
        <v>1032</v>
      </c>
      <c r="B424" s="153" t="s">
        <v>164</v>
      </c>
      <c r="C424" s="153" t="s">
        <v>165</v>
      </c>
      <c r="D424" s="153" t="s">
        <v>280</v>
      </c>
      <c r="E424" s="153" t="s">
        <v>167</v>
      </c>
      <c r="F424" s="136" t="s">
        <v>168</v>
      </c>
      <c r="G424" s="154">
        <v>22.693497245500001</v>
      </c>
      <c r="H424" s="154">
        <v>0</v>
      </c>
      <c r="I424" s="154">
        <v>0</v>
      </c>
      <c r="J424" s="155">
        <f t="shared" si="79"/>
        <v>0</v>
      </c>
      <c r="K424" s="155">
        <f t="shared" si="80"/>
        <v>0</v>
      </c>
      <c r="L424" s="155">
        <f>IF(F424="Current ASP",IF(ISERROR(VLOOKUP(A424,#REF!,3,FALSE)),1,1-VLOOKUP(A424,#REF!,3,FALSE)),0)</f>
        <v>0</v>
      </c>
      <c r="M424" s="137">
        <v>454.19129883900001</v>
      </c>
      <c r="N424" s="154">
        <f t="shared" si="81"/>
        <v>454.19129883900001</v>
      </c>
      <c r="O424" s="154">
        <f t="shared" si="82"/>
        <v>0</v>
      </c>
      <c r="P424" s="154">
        <f t="shared" si="83"/>
        <v>0</v>
      </c>
      <c r="Q424" s="154">
        <v>167.90807040547818</v>
      </c>
      <c r="R424" s="154">
        <f t="shared" si="84"/>
        <v>167.90807040547818</v>
      </c>
      <c r="S424" s="154">
        <f t="shared" si="85"/>
        <v>0</v>
      </c>
      <c r="T424" s="154">
        <f t="shared" si="86"/>
        <v>0</v>
      </c>
      <c r="U424" s="154">
        <f t="shared" si="87"/>
        <v>622.09936924447823</v>
      </c>
      <c r="V424" s="154">
        <f t="shared" si="88"/>
        <v>0</v>
      </c>
      <c r="W424" s="154">
        <f t="shared" si="89"/>
        <v>0</v>
      </c>
      <c r="X424" s="137">
        <f t="shared" si="90"/>
        <v>0</v>
      </c>
      <c r="Y424" s="137">
        <f t="shared" si="91"/>
        <v>0</v>
      </c>
    </row>
    <row r="425" spans="1:25">
      <c r="A425" s="153">
        <v>1033</v>
      </c>
      <c r="B425" s="153" t="s">
        <v>164</v>
      </c>
      <c r="C425" s="153" t="s">
        <v>165</v>
      </c>
      <c r="D425" s="153" t="s">
        <v>280</v>
      </c>
      <c r="E425" s="153" t="s">
        <v>167</v>
      </c>
      <c r="F425" s="136" t="s">
        <v>168</v>
      </c>
      <c r="G425" s="154">
        <v>49.5306064619</v>
      </c>
      <c r="H425" s="154">
        <v>0</v>
      </c>
      <c r="I425" s="154">
        <v>0</v>
      </c>
      <c r="J425" s="155">
        <f t="shared" si="79"/>
        <v>0</v>
      </c>
      <c r="K425" s="155">
        <f t="shared" si="80"/>
        <v>0</v>
      </c>
      <c r="L425" s="155">
        <f>IF(F425="Current ASP",IF(ISERROR(VLOOKUP(A425,#REF!,3,FALSE)),1,1-VLOOKUP(A425,#REF!,3,FALSE)),0)</f>
        <v>0</v>
      </c>
      <c r="M425" s="137">
        <v>2097.4497613399999</v>
      </c>
      <c r="N425" s="154">
        <f t="shared" si="81"/>
        <v>2097.4497613399999</v>
      </c>
      <c r="O425" s="154">
        <f t="shared" si="82"/>
        <v>0</v>
      </c>
      <c r="P425" s="154">
        <f t="shared" si="83"/>
        <v>0</v>
      </c>
      <c r="Q425" s="154">
        <v>195.69811498044419</v>
      </c>
      <c r="R425" s="154">
        <f t="shared" si="84"/>
        <v>195.69811498044419</v>
      </c>
      <c r="S425" s="154">
        <f t="shared" si="85"/>
        <v>0</v>
      </c>
      <c r="T425" s="154">
        <f t="shared" si="86"/>
        <v>0</v>
      </c>
      <c r="U425" s="154">
        <f t="shared" si="87"/>
        <v>2293.1478763204441</v>
      </c>
      <c r="V425" s="154">
        <f t="shared" si="88"/>
        <v>0</v>
      </c>
      <c r="W425" s="154">
        <f t="shared" si="89"/>
        <v>0</v>
      </c>
      <c r="X425" s="137">
        <f t="shared" si="90"/>
        <v>0</v>
      </c>
      <c r="Y425" s="137">
        <f t="shared" si="91"/>
        <v>0</v>
      </c>
    </row>
    <row r="426" spans="1:25">
      <c r="A426" s="153">
        <v>1034</v>
      </c>
      <c r="B426" s="153" t="s">
        <v>164</v>
      </c>
      <c r="C426" s="153" t="s">
        <v>165</v>
      </c>
      <c r="D426" s="153" t="s">
        <v>280</v>
      </c>
      <c r="E426" s="153" t="s">
        <v>167</v>
      </c>
      <c r="F426" s="136" t="s">
        <v>168</v>
      </c>
      <c r="G426" s="154">
        <v>28.897195114399999</v>
      </c>
      <c r="H426" s="154">
        <v>0</v>
      </c>
      <c r="I426" s="154">
        <v>0</v>
      </c>
      <c r="J426" s="155">
        <f t="shared" si="79"/>
        <v>0</v>
      </c>
      <c r="K426" s="155">
        <f t="shared" si="80"/>
        <v>0</v>
      </c>
      <c r="L426" s="155">
        <f>IF(F426="Current ASP",IF(ISERROR(VLOOKUP(A426,#REF!,3,FALSE)),1,1-VLOOKUP(A426,#REF!,3,FALSE)),0)</f>
        <v>0</v>
      </c>
      <c r="M426" s="137">
        <v>1225.5751236599999</v>
      </c>
      <c r="N426" s="154">
        <f t="shared" si="81"/>
        <v>1225.5751236599999</v>
      </c>
      <c r="O426" s="154">
        <f t="shared" si="82"/>
        <v>0</v>
      </c>
      <c r="P426" s="154">
        <f t="shared" si="83"/>
        <v>0</v>
      </c>
      <c r="Q426" s="154">
        <v>94.858948706837083</v>
      </c>
      <c r="R426" s="154">
        <f t="shared" si="84"/>
        <v>94.858948706837083</v>
      </c>
      <c r="S426" s="154">
        <f t="shared" si="85"/>
        <v>0</v>
      </c>
      <c r="T426" s="154">
        <f t="shared" si="86"/>
        <v>0</v>
      </c>
      <c r="U426" s="154">
        <f t="shared" si="87"/>
        <v>1320.434072366837</v>
      </c>
      <c r="V426" s="154">
        <f t="shared" si="88"/>
        <v>0</v>
      </c>
      <c r="W426" s="154">
        <f t="shared" si="89"/>
        <v>0</v>
      </c>
      <c r="X426" s="137">
        <f t="shared" si="90"/>
        <v>0</v>
      </c>
      <c r="Y426" s="137">
        <f t="shared" si="91"/>
        <v>0</v>
      </c>
    </row>
    <row r="427" spans="1:25">
      <c r="A427" s="153">
        <v>1035</v>
      </c>
      <c r="B427" s="153" t="s">
        <v>164</v>
      </c>
      <c r="C427" s="153" t="s">
        <v>165</v>
      </c>
      <c r="D427" s="153" t="s">
        <v>280</v>
      </c>
      <c r="E427" s="153" t="s">
        <v>167</v>
      </c>
      <c r="F427" s="136" t="s">
        <v>168</v>
      </c>
      <c r="G427" s="154">
        <v>12.5047986357</v>
      </c>
      <c r="H427" s="154">
        <v>0</v>
      </c>
      <c r="I427" s="154">
        <v>0</v>
      </c>
      <c r="J427" s="155">
        <f t="shared" si="79"/>
        <v>0</v>
      </c>
      <c r="K427" s="155">
        <f t="shared" si="80"/>
        <v>0</v>
      </c>
      <c r="L427" s="155">
        <f>IF(F427="Current ASP",IF(ISERROR(VLOOKUP(A427,#REF!,3,FALSE)),1,1-VLOOKUP(A427,#REF!,3,FALSE)),0)</f>
        <v>0</v>
      </c>
      <c r="M427" s="137">
        <v>1723.7179447999999</v>
      </c>
      <c r="N427" s="154">
        <f t="shared" si="81"/>
        <v>1723.7179447999999</v>
      </c>
      <c r="O427" s="154">
        <f t="shared" si="82"/>
        <v>0</v>
      </c>
      <c r="P427" s="154">
        <f t="shared" si="83"/>
        <v>0</v>
      </c>
      <c r="Q427" s="154">
        <v>1444.6803897902257</v>
      </c>
      <c r="R427" s="154">
        <f t="shared" si="84"/>
        <v>1444.6803897902257</v>
      </c>
      <c r="S427" s="154">
        <f t="shared" si="85"/>
        <v>0</v>
      </c>
      <c r="T427" s="154">
        <f t="shared" si="86"/>
        <v>0</v>
      </c>
      <c r="U427" s="154">
        <f t="shared" si="87"/>
        <v>3168.3983345902257</v>
      </c>
      <c r="V427" s="154">
        <f t="shared" si="88"/>
        <v>0</v>
      </c>
      <c r="W427" s="154">
        <f t="shared" si="89"/>
        <v>0</v>
      </c>
      <c r="X427" s="137">
        <f t="shared" si="90"/>
        <v>0</v>
      </c>
      <c r="Y427" s="137">
        <f t="shared" si="91"/>
        <v>0</v>
      </c>
    </row>
    <row r="428" spans="1:25">
      <c r="A428" s="153">
        <v>1036</v>
      </c>
      <c r="B428" s="153" t="s">
        <v>164</v>
      </c>
      <c r="C428" s="153" t="s">
        <v>226</v>
      </c>
      <c r="D428" s="153" t="s">
        <v>272</v>
      </c>
      <c r="E428" s="153" t="s">
        <v>133</v>
      </c>
      <c r="F428" s="136" t="s">
        <v>206</v>
      </c>
      <c r="G428" s="154">
        <v>65.647427018656089</v>
      </c>
      <c r="H428" s="154">
        <v>0</v>
      </c>
      <c r="I428" s="154">
        <v>65.647427018656089</v>
      </c>
      <c r="J428" s="155">
        <f t="shared" si="79"/>
        <v>0</v>
      </c>
      <c r="K428" s="155">
        <f t="shared" si="80"/>
        <v>1</v>
      </c>
      <c r="L428" s="155">
        <f>IF(F428="Current ASP",IF(ISERROR(VLOOKUP(A428,#REF!,3,FALSE)),1,1-VLOOKUP(A428,#REF!,3,FALSE)),0)</f>
        <v>1</v>
      </c>
      <c r="M428" s="137">
        <v>5820.1306206099998</v>
      </c>
      <c r="N428" s="154">
        <f t="shared" si="81"/>
        <v>0</v>
      </c>
      <c r="O428" s="154">
        <f t="shared" si="82"/>
        <v>0</v>
      </c>
      <c r="P428" s="154">
        <f t="shared" si="83"/>
        <v>5820.1306206099998</v>
      </c>
      <c r="Q428" s="154">
        <v>50</v>
      </c>
      <c r="R428" s="154">
        <f t="shared" si="84"/>
        <v>0</v>
      </c>
      <c r="S428" s="154">
        <f t="shared" si="85"/>
        <v>0</v>
      </c>
      <c r="T428" s="154">
        <f t="shared" si="86"/>
        <v>50</v>
      </c>
      <c r="U428" s="154">
        <f t="shared" si="87"/>
        <v>0</v>
      </c>
      <c r="V428" s="154">
        <f t="shared" si="88"/>
        <v>0</v>
      </c>
      <c r="W428" s="154">
        <f t="shared" si="89"/>
        <v>5870.1306206099998</v>
      </c>
      <c r="X428" s="137">
        <f t="shared" si="90"/>
        <v>5820.1306206099998</v>
      </c>
      <c r="Y428" s="137">
        <f t="shared" si="91"/>
        <v>50</v>
      </c>
    </row>
    <row r="429" spans="1:25">
      <c r="A429" s="153">
        <v>1037</v>
      </c>
      <c r="B429" s="153" t="s">
        <v>164</v>
      </c>
      <c r="C429" s="153" t="s">
        <v>165</v>
      </c>
      <c r="D429" s="153" t="s">
        <v>281</v>
      </c>
      <c r="E429" s="153" t="s">
        <v>167</v>
      </c>
      <c r="F429" s="136" t="s">
        <v>168</v>
      </c>
      <c r="G429" s="154">
        <v>19.955940402300001</v>
      </c>
      <c r="H429" s="154">
        <v>0</v>
      </c>
      <c r="I429" s="154">
        <v>0</v>
      </c>
      <c r="J429" s="155">
        <f t="shared" si="79"/>
        <v>0</v>
      </c>
      <c r="K429" s="155">
        <f t="shared" si="80"/>
        <v>0</v>
      </c>
      <c r="L429" s="155">
        <f>IF(F429="Current ASP",IF(ISERROR(VLOOKUP(A429,#REF!,3,FALSE)),1,1-VLOOKUP(A429,#REF!,3,FALSE)),0)</f>
        <v>0</v>
      </c>
      <c r="M429" s="137">
        <v>2634.7144599100002</v>
      </c>
      <c r="N429" s="154">
        <f t="shared" si="81"/>
        <v>2634.7144599100002</v>
      </c>
      <c r="O429" s="154">
        <f t="shared" si="82"/>
        <v>0</v>
      </c>
      <c r="P429" s="154">
        <f t="shared" si="83"/>
        <v>0</v>
      </c>
      <c r="Q429" s="154">
        <v>4417.2457538620438</v>
      </c>
      <c r="R429" s="154">
        <f t="shared" si="84"/>
        <v>4417.2457538620438</v>
      </c>
      <c r="S429" s="154">
        <f t="shared" si="85"/>
        <v>0</v>
      </c>
      <c r="T429" s="154">
        <f t="shared" si="86"/>
        <v>0</v>
      </c>
      <c r="U429" s="154">
        <f t="shared" si="87"/>
        <v>7051.960213772044</v>
      </c>
      <c r="V429" s="154">
        <f t="shared" si="88"/>
        <v>0</v>
      </c>
      <c r="W429" s="154">
        <f t="shared" si="89"/>
        <v>0</v>
      </c>
      <c r="X429" s="137">
        <f t="shared" si="90"/>
        <v>0</v>
      </c>
      <c r="Y429" s="137">
        <f t="shared" si="91"/>
        <v>0</v>
      </c>
    </row>
    <row r="430" spans="1:25">
      <c r="A430" s="153">
        <v>1038</v>
      </c>
      <c r="B430" s="153" t="s">
        <v>164</v>
      </c>
      <c r="C430" s="153" t="s">
        <v>165</v>
      </c>
      <c r="D430" s="153" t="s">
        <v>281</v>
      </c>
      <c r="E430" s="153" t="s">
        <v>167</v>
      </c>
      <c r="F430" s="136" t="s">
        <v>168</v>
      </c>
      <c r="G430" s="154">
        <v>41.698094869099997</v>
      </c>
      <c r="H430" s="154">
        <v>0</v>
      </c>
      <c r="I430" s="154">
        <v>0</v>
      </c>
      <c r="J430" s="155">
        <f t="shared" si="79"/>
        <v>0</v>
      </c>
      <c r="K430" s="155">
        <f t="shared" si="80"/>
        <v>0</v>
      </c>
      <c r="L430" s="155">
        <f>IF(F430="Current ASP",IF(ISERROR(VLOOKUP(A430,#REF!,3,FALSE)),1,1-VLOOKUP(A430,#REF!,3,FALSE)),0)</f>
        <v>0</v>
      </c>
      <c r="M430" s="137">
        <v>1423.90692612</v>
      </c>
      <c r="N430" s="154">
        <f t="shared" si="81"/>
        <v>1423.90692612</v>
      </c>
      <c r="O430" s="154">
        <f t="shared" si="82"/>
        <v>0</v>
      </c>
      <c r="P430" s="154">
        <f t="shared" si="83"/>
        <v>0</v>
      </c>
      <c r="Q430" s="154">
        <v>304.05069668901518</v>
      </c>
      <c r="R430" s="154">
        <f t="shared" si="84"/>
        <v>304.05069668901518</v>
      </c>
      <c r="S430" s="154">
        <f t="shared" si="85"/>
        <v>0</v>
      </c>
      <c r="T430" s="154">
        <f t="shared" si="86"/>
        <v>0</v>
      </c>
      <c r="U430" s="154">
        <f t="shared" si="87"/>
        <v>1727.9576228090152</v>
      </c>
      <c r="V430" s="154">
        <f t="shared" si="88"/>
        <v>0</v>
      </c>
      <c r="W430" s="154">
        <f t="shared" si="89"/>
        <v>0</v>
      </c>
      <c r="X430" s="137">
        <f t="shared" si="90"/>
        <v>0</v>
      </c>
      <c r="Y430" s="137">
        <f t="shared" si="91"/>
        <v>0</v>
      </c>
    </row>
    <row r="431" spans="1:25">
      <c r="A431" s="153">
        <v>1039</v>
      </c>
      <c r="B431" s="153" t="s">
        <v>164</v>
      </c>
      <c r="C431" s="153" t="s">
        <v>165</v>
      </c>
      <c r="D431" s="153" t="s">
        <v>281</v>
      </c>
      <c r="E431" s="153" t="s">
        <v>167</v>
      </c>
      <c r="F431" s="136" t="s">
        <v>168</v>
      </c>
      <c r="G431" s="154">
        <v>24.559848449099999</v>
      </c>
      <c r="H431" s="154">
        <v>0</v>
      </c>
      <c r="I431" s="154">
        <v>0</v>
      </c>
      <c r="J431" s="155">
        <f t="shared" si="79"/>
        <v>0</v>
      </c>
      <c r="K431" s="155">
        <f t="shared" si="80"/>
        <v>0</v>
      </c>
      <c r="L431" s="155">
        <f>IF(F431="Current ASP",IF(ISERROR(VLOOKUP(A431,#REF!,3,FALSE)),1,1-VLOOKUP(A431,#REF!,3,FALSE)),0)</f>
        <v>0</v>
      </c>
      <c r="M431" s="137">
        <v>1138.2309179700001</v>
      </c>
      <c r="N431" s="154">
        <f t="shared" si="81"/>
        <v>1138.2309179700001</v>
      </c>
      <c r="O431" s="154">
        <f t="shared" si="82"/>
        <v>0</v>
      </c>
      <c r="P431" s="154">
        <f t="shared" si="83"/>
        <v>0</v>
      </c>
      <c r="Q431" s="154">
        <v>139.6254403201211</v>
      </c>
      <c r="R431" s="154">
        <f t="shared" si="84"/>
        <v>139.6254403201211</v>
      </c>
      <c r="S431" s="154">
        <f t="shared" si="85"/>
        <v>0</v>
      </c>
      <c r="T431" s="154">
        <f t="shared" si="86"/>
        <v>0</v>
      </c>
      <c r="U431" s="154">
        <f t="shared" si="87"/>
        <v>1277.8563582901211</v>
      </c>
      <c r="V431" s="154">
        <f t="shared" si="88"/>
        <v>0</v>
      </c>
      <c r="W431" s="154">
        <f t="shared" si="89"/>
        <v>0</v>
      </c>
      <c r="X431" s="137">
        <f t="shared" si="90"/>
        <v>0</v>
      </c>
      <c r="Y431" s="137">
        <f t="shared" si="91"/>
        <v>0</v>
      </c>
    </row>
    <row r="432" spans="1:25">
      <c r="A432" s="153">
        <v>1040</v>
      </c>
      <c r="B432" s="153" t="s">
        <v>164</v>
      </c>
      <c r="C432" s="153" t="s">
        <v>165</v>
      </c>
      <c r="D432" s="153" t="s">
        <v>281</v>
      </c>
      <c r="E432" s="153" t="s">
        <v>167</v>
      </c>
      <c r="F432" s="136" t="s">
        <v>168</v>
      </c>
      <c r="G432" s="154">
        <v>36.450949050399998</v>
      </c>
      <c r="H432" s="154">
        <v>0</v>
      </c>
      <c r="I432" s="154">
        <v>0</v>
      </c>
      <c r="J432" s="155">
        <f t="shared" si="79"/>
        <v>0</v>
      </c>
      <c r="K432" s="155">
        <f t="shared" si="80"/>
        <v>0</v>
      </c>
      <c r="L432" s="155">
        <f>IF(F432="Current ASP",IF(ISERROR(VLOOKUP(A432,#REF!,3,FALSE)),1,1-VLOOKUP(A432,#REF!,3,FALSE)),0)</f>
        <v>0</v>
      </c>
      <c r="M432" s="137">
        <v>1872.12442629</v>
      </c>
      <c r="N432" s="154">
        <f t="shared" si="81"/>
        <v>1872.12442629</v>
      </c>
      <c r="O432" s="154">
        <f t="shared" si="82"/>
        <v>0</v>
      </c>
      <c r="P432" s="154">
        <f t="shared" si="83"/>
        <v>0</v>
      </c>
      <c r="Q432" s="154">
        <v>139.65169730469984</v>
      </c>
      <c r="R432" s="154">
        <f t="shared" si="84"/>
        <v>139.65169730469984</v>
      </c>
      <c r="S432" s="154">
        <f t="shared" si="85"/>
        <v>0</v>
      </c>
      <c r="T432" s="154">
        <f t="shared" si="86"/>
        <v>0</v>
      </c>
      <c r="U432" s="154">
        <f t="shared" si="87"/>
        <v>2011.7761235946998</v>
      </c>
      <c r="V432" s="154">
        <f t="shared" si="88"/>
        <v>0</v>
      </c>
      <c r="W432" s="154">
        <f t="shared" si="89"/>
        <v>0</v>
      </c>
      <c r="X432" s="137">
        <f t="shared" si="90"/>
        <v>0</v>
      </c>
      <c r="Y432" s="137">
        <f t="shared" si="91"/>
        <v>0</v>
      </c>
    </row>
    <row r="433" spans="1:25">
      <c r="A433" s="153">
        <v>1041</v>
      </c>
      <c r="B433" s="153" t="s">
        <v>164</v>
      </c>
      <c r="C433" s="153" t="s">
        <v>165</v>
      </c>
      <c r="D433" s="153" t="s">
        <v>281</v>
      </c>
      <c r="E433" s="153" t="s">
        <v>167</v>
      </c>
      <c r="F433" s="136" t="s">
        <v>168</v>
      </c>
      <c r="G433" s="154">
        <v>62.363458356300001</v>
      </c>
      <c r="H433" s="154">
        <v>0</v>
      </c>
      <c r="I433" s="154">
        <v>0</v>
      </c>
      <c r="J433" s="155">
        <f t="shared" si="79"/>
        <v>0</v>
      </c>
      <c r="K433" s="155">
        <f t="shared" si="80"/>
        <v>0</v>
      </c>
      <c r="L433" s="155">
        <f>IF(F433="Current ASP",IF(ISERROR(VLOOKUP(A433,#REF!,3,FALSE)),1,1-VLOOKUP(A433,#REF!,3,FALSE)),0)</f>
        <v>0</v>
      </c>
      <c r="M433" s="137">
        <v>2640.5960703599999</v>
      </c>
      <c r="N433" s="154">
        <f t="shared" si="81"/>
        <v>2640.5960703599999</v>
      </c>
      <c r="O433" s="154">
        <f t="shared" si="82"/>
        <v>0</v>
      </c>
      <c r="P433" s="154">
        <f t="shared" si="83"/>
        <v>0</v>
      </c>
      <c r="Q433" s="154">
        <v>364.70476824219395</v>
      </c>
      <c r="R433" s="154">
        <f t="shared" si="84"/>
        <v>364.70476824219395</v>
      </c>
      <c r="S433" s="154">
        <f t="shared" si="85"/>
        <v>0</v>
      </c>
      <c r="T433" s="154">
        <f t="shared" si="86"/>
        <v>0</v>
      </c>
      <c r="U433" s="154">
        <f t="shared" si="87"/>
        <v>3005.3008386021938</v>
      </c>
      <c r="V433" s="154">
        <f t="shared" si="88"/>
        <v>0</v>
      </c>
      <c r="W433" s="154">
        <f t="shared" si="89"/>
        <v>0</v>
      </c>
      <c r="X433" s="137">
        <f t="shared" si="90"/>
        <v>0</v>
      </c>
      <c r="Y433" s="137">
        <f t="shared" si="91"/>
        <v>0</v>
      </c>
    </row>
    <row r="434" spans="1:25">
      <c r="A434" s="153">
        <v>1042</v>
      </c>
      <c r="B434" s="153" t="s">
        <v>164</v>
      </c>
      <c r="C434" s="153" t="s">
        <v>165</v>
      </c>
      <c r="D434" s="153" t="s">
        <v>279</v>
      </c>
      <c r="E434" s="153" t="s">
        <v>167</v>
      </c>
      <c r="F434" s="136" t="s">
        <v>168</v>
      </c>
      <c r="G434" s="154">
        <v>59.490111717700003</v>
      </c>
      <c r="H434" s="154">
        <v>0</v>
      </c>
      <c r="I434" s="154">
        <v>0</v>
      </c>
      <c r="J434" s="155">
        <f t="shared" si="79"/>
        <v>0</v>
      </c>
      <c r="K434" s="155">
        <f t="shared" si="80"/>
        <v>0</v>
      </c>
      <c r="L434" s="155">
        <f>IF(F434="Current ASP",IF(ISERROR(VLOOKUP(A434,#REF!,3,FALSE)),1,1-VLOOKUP(A434,#REF!,3,FALSE)),0)</f>
        <v>0</v>
      </c>
      <c r="M434" s="137">
        <v>2081.0382698799999</v>
      </c>
      <c r="N434" s="154">
        <f t="shared" si="81"/>
        <v>2081.0382698799999</v>
      </c>
      <c r="O434" s="154">
        <f t="shared" si="82"/>
        <v>0</v>
      </c>
      <c r="P434" s="154">
        <f t="shared" si="83"/>
        <v>0</v>
      </c>
      <c r="Q434" s="154">
        <v>294.01977059167405</v>
      </c>
      <c r="R434" s="154">
        <f t="shared" si="84"/>
        <v>294.01977059167405</v>
      </c>
      <c r="S434" s="154">
        <f t="shared" si="85"/>
        <v>0</v>
      </c>
      <c r="T434" s="154">
        <f t="shared" si="86"/>
        <v>0</v>
      </c>
      <c r="U434" s="154">
        <f t="shared" si="87"/>
        <v>2375.0580404716738</v>
      </c>
      <c r="V434" s="154">
        <f t="shared" si="88"/>
        <v>0</v>
      </c>
      <c r="W434" s="154">
        <f t="shared" si="89"/>
        <v>0</v>
      </c>
      <c r="X434" s="137">
        <f t="shared" si="90"/>
        <v>0</v>
      </c>
      <c r="Y434" s="137">
        <f t="shared" si="91"/>
        <v>0</v>
      </c>
    </row>
    <row r="435" spans="1:25">
      <c r="A435" s="153">
        <v>1043</v>
      </c>
      <c r="B435" s="153" t="s">
        <v>164</v>
      </c>
      <c r="C435" s="153" t="s">
        <v>165</v>
      </c>
      <c r="D435" s="153" t="s">
        <v>279</v>
      </c>
      <c r="E435" s="153" t="s">
        <v>167</v>
      </c>
      <c r="F435" s="136" t="s">
        <v>168</v>
      </c>
      <c r="G435" s="154">
        <v>40.346965453199999</v>
      </c>
      <c r="H435" s="154">
        <v>0</v>
      </c>
      <c r="I435" s="154">
        <v>0</v>
      </c>
      <c r="J435" s="155">
        <f t="shared" si="79"/>
        <v>0</v>
      </c>
      <c r="K435" s="155">
        <f t="shared" si="80"/>
        <v>0</v>
      </c>
      <c r="L435" s="155">
        <f>IF(F435="Current ASP",IF(ISERROR(VLOOKUP(A435,#REF!,3,FALSE)),1,1-VLOOKUP(A435,#REF!,3,FALSE)),0)</f>
        <v>0</v>
      </c>
      <c r="M435" s="137">
        <v>1239.85230355</v>
      </c>
      <c r="N435" s="154">
        <f t="shared" si="81"/>
        <v>1239.85230355</v>
      </c>
      <c r="O435" s="154">
        <f t="shared" si="82"/>
        <v>0</v>
      </c>
      <c r="P435" s="154">
        <f t="shared" si="83"/>
        <v>0</v>
      </c>
      <c r="Q435" s="154">
        <v>155.03874144650379</v>
      </c>
      <c r="R435" s="154">
        <f t="shared" si="84"/>
        <v>155.03874144650379</v>
      </c>
      <c r="S435" s="154">
        <f t="shared" si="85"/>
        <v>0</v>
      </c>
      <c r="T435" s="154">
        <f t="shared" si="86"/>
        <v>0</v>
      </c>
      <c r="U435" s="154">
        <f t="shared" si="87"/>
        <v>1394.8910449965038</v>
      </c>
      <c r="V435" s="154">
        <f t="shared" si="88"/>
        <v>0</v>
      </c>
      <c r="W435" s="154">
        <f t="shared" si="89"/>
        <v>0</v>
      </c>
      <c r="X435" s="137">
        <f t="shared" si="90"/>
        <v>0</v>
      </c>
      <c r="Y435" s="137">
        <f t="shared" si="91"/>
        <v>0</v>
      </c>
    </row>
    <row r="436" spans="1:25">
      <c r="A436" s="153">
        <v>1044</v>
      </c>
      <c r="B436" s="153" t="s">
        <v>164</v>
      </c>
      <c r="C436" s="153" t="s">
        <v>165</v>
      </c>
      <c r="D436" s="153" t="s">
        <v>279</v>
      </c>
      <c r="E436" s="153" t="s">
        <v>167</v>
      </c>
      <c r="F436" s="136" t="s">
        <v>168</v>
      </c>
      <c r="G436" s="154">
        <v>22.270219982699999</v>
      </c>
      <c r="H436" s="154">
        <v>0</v>
      </c>
      <c r="I436" s="154">
        <v>0</v>
      </c>
      <c r="J436" s="155">
        <f t="shared" si="79"/>
        <v>0</v>
      </c>
      <c r="K436" s="155">
        <f t="shared" si="80"/>
        <v>0</v>
      </c>
      <c r="L436" s="155">
        <f>IF(F436="Current ASP",IF(ISERROR(VLOOKUP(A436,#REF!,3,FALSE)),1,1-VLOOKUP(A436,#REF!,3,FALSE)),0)</f>
        <v>0</v>
      </c>
      <c r="M436" s="137">
        <v>1092.7260304399999</v>
      </c>
      <c r="N436" s="154">
        <f t="shared" si="81"/>
        <v>1092.7260304399999</v>
      </c>
      <c r="O436" s="154">
        <f t="shared" si="82"/>
        <v>0</v>
      </c>
      <c r="P436" s="154">
        <f t="shared" si="83"/>
        <v>0</v>
      </c>
      <c r="Q436" s="154">
        <v>68.414931384472695</v>
      </c>
      <c r="R436" s="154">
        <f t="shared" si="84"/>
        <v>68.414931384472695</v>
      </c>
      <c r="S436" s="154">
        <f t="shared" si="85"/>
        <v>0</v>
      </c>
      <c r="T436" s="154">
        <f t="shared" si="86"/>
        <v>0</v>
      </c>
      <c r="U436" s="154">
        <f t="shared" si="87"/>
        <v>1161.1409618244727</v>
      </c>
      <c r="V436" s="154">
        <f t="shared" si="88"/>
        <v>0</v>
      </c>
      <c r="W436" s="154">
        <f t="shared" si="89"/>
        <v>0</v>
      </c>
      <c r="X436" s="137">
        <f t="shared" si="90"/>
        <v>0</v>
      </c>
      <c r="Y436" s="137">
        <f t="shared" si="91"/>
        <v>0</v>
      </c>
    </row>
    <row r="437" spans="1:25">
      <c r="A437" s="153">
        <v>1045</v>
      </c>
      <c r="B437" s="153" t="s">
        <v>164</v>
      </c>
      <c r="C437" s="153" t="s">
        <v>165</v>
      </c>
      <c r="D437" s="153" t="s">
        <v>279</v>
      </c>
      <c r="E437" s="153" t="s">
        <v>167</v>
      </c>
      <c r="F437" s="136" t="s">
        <v>168</v>
      </c>
      <c r="G437" s="154">
        <v>11.951059947699999</v>
      </c>
      <c r="H437" s="154">
        <v>0</v>
      </c>
      <c r="I437" s="154">
        <v>0</v>
      </c>
      <c r="J437" s="155">
        <f t="shared" si="79"/>
        <v>0</v>
      </c>
      <c r="K437" s="155">
        <f t="shared" si="80"/>
        <v>0</v>
      </c>
      <c r="L437" s="155">
        <f>IF(F437="Current ASP",IF(ISERROR(VLOOKUP(A437,#REF!,3,FALSE)),1,1-VLOOKUP(A437,#REF!,3,FALSE)),0)</f>
        <v>0</v>
      </c>
      <c r="M437" s="137">
        <v>1145.35160569</v>
      </c>
      <c r="N437" s="154">
        <f t="shared" si="81"/>
        <v>1145.35160569</v>
      </c>
      <c r="O437" s="154">
        <f t="shared" si="82"/>
        <v>0</v>
      </c>
      <c r="P437" s="154">
        <f t="shared" si="83"/>
        <v>0</v>
      </c>
      <c r="Q437" s="154">
        <v>60.252009795573898</v>
      </c>
      <c r="R437" s="154">
        <f t="shared" si="84"/>
        <v>60.252009795573898</v>
      </c>
      <c r="S437" s="154">
        <f t="shared" si="85"/>
        <v>0</v>
      </c>
      <c r="T437" s="154">
        <f t="shared" si="86"/>
        <v>0</v>
      </c>
      <c r="U437" s="154">
        <f t="shared" si="87"/>
        <v>1205.603615485574</v>
      </c>
      <c r="V437" s="154">
        <f t="shared" si="88"/>
        <v>0</v>
      </c>
      <c r="W437" s="154">
        <f t="shared" si="89"/>
        <v>0</v>
      </c>
      <c r="X437" s="137">
        <f t="shared" si="90"/>
        <v>0</v>
      </c>
      <c r="Y437" s="137">
        <f t="shared" si="91"/>
        <v>0</v>
      </c>
    </row>
    <row r="438" spans="1:25">
      <c r="A438" s="153">
        <v>1046</v>
      </c>
      <c r="B438" s="153" t="s">
        <v>164</v>
      </c>
      <c r="C438" s="153" t="s">
        <v>165</v>
      </c>
      <c r="D438" s="153" t="s">
        <v>281</v>
      </c>
      <c r="E438" s="153" t="s">
        <v>167</v>
      </c>
      <c r="F438" s="136" t="s">
        <v>168</v>
      </c>
      <c r="G438" s="154">
        <v>25.792847934099999</v>
      </c>
      <c r="H438" s="154">
        <v>0</v>
      </c>
      <c r="I438" s="154">
        <v>0</v>
      </c>
      <c r="J438" s="155">
        <f t="shared" si="79"/>
        <v>0</v>
      </c>
      <c r="K438" s="155">
        <f t="shared" si="80"/>
        <v>0</v>
      </c>
      <c r="L438" s="155">
        <f>IF(F438="Current ASP",IF(ISERROR(VLOOKUP(A438,#REF!,3,FALSE)),1,1-VLOOKUP(A438,#REF!,3,FALSE)),0)</f>
        <v>0</v>
      </c>
      <c r="M438" s="137">
        <v>1094.2287394800001</v>
      </c>
      <c r="N438" s="154">
        <f t="shared" si="81"/>
        <v>1094.2287394800001</v>
      </c>
      <c r="O438" s="154">
        <f t="shared" si="82"/>
        <v>0</v>
      </c>
      <c r="P438" s="154">
        <f t="shared" si="83"/>
        <v>0</v>
      </c>
      <c r="Q438" s="154">
        <v>240.6429549576097</v>
      </c>
      <c r="R438" s="154">
        <f t="shared" si="84"/>
        <v>240.6429549576097</v>
      </c>
      <c r="S438" s="154">
        <f t="shared" si="85"/>
        <v>0</v>
      </c>
      <c r="T438" s="154">
        <f t="shared" si="86"/>
        <v>0</v>
      </c>
      <c r="U438" s="154">
        <f t="shared" si="87"/>
        <v>1334.8716944376097</v>
      </c>
      <c r="V438" s="154">
        <f t="shared" si="88"/>
        <v>0</v>
      </c>
      <c r="W438" s="154">
        <f t="shared" si="89"/>
        <v>0</v>
      </c>
      <c r="X438" s="137">
        <f t="shared" si="90"/>
        <v>0</v>
      </c>
      <c r="Y438" s="137">
        <f t="shared" si="91"/>
        <v>0</v>
      </c>
    </row>
    <row r="439" spans="1:25">
      <c r="A439" s="153">
        <v>1047</v>
      </c>
      <c r="B439" s="153" t="s">
        <v>164</v>
      </c>
      <c r="C439" s="153" t="s">
        <v>165</v>
      </c>
      <c r="D439" s="153" t="s">
        <v>279</v>
      </c>
      <c r="E439" s="153" t="s">
        <v>167</v>
      </c>
      <c r="F439" s="136" t="s">
        <v>168</v>
      </c>
      <c r="G439" s="154">
        <v>17.637552759599998</v>
      </c>
      <c r="H439" s="154">
        <v>0</v>
      </c>
      <c r="I439" s="154">
        <v>0</v>
      </c>
      <c r="J439" s="155">
        <f t="shared" si="79"/>
        <v>0</v>
      </c>
      <c r="K439" s="155">
        <f t="shared" si="80"/>
        <v>0</v>
      </c>
      <c r="L439" s="155">
        <f>IF(F439="Current ASP",IF(ISERROR(VLOOKUP(A439,#REF!,3,FALSE)),1,1-VLOOKUP(A439,#REF!,3,FALSE)),0)</f>
        <v>0</v>
      </c>
      <c r="M439" s="137">
        <v>729.28614851999998</v>
      </c>
      <c r="N439" s="154">
        <f t="shared" si="81"/>
        <v>729.28614851999998</v>
      </c>
      <c r="O439" s="154">
        <f t="shared" si="82"/>
        <v>0</v>
      </c>
      <c r="P439" s="154">
        <f t="shared" si="83"/>
        <v>0</v>
      </c>
      <c r="Q439" s="154">
        <v>56.998015020311598</v>
      </c>
      <c r="R439" s="154">
        <f t="shared" si="84"/>
        <v>56.998015020311598</v>
      </c>
      <c r="S439" s="154">
        <f t="shared" si="85"/>
        <v>0</v>
      </c>
      <c r="T439" s="154">
        <f t="shared" si="86"/>
        <v>0</v>
      </c>
      <c r="U439" s="154">
        <f t="shared" si="87"/>
        <v>786.28416354031162</v>
      </c>
      <c r="V439" s="154">
        <f t="shared" si="88"/>
        <v>0</v>
      </c>
      <c r="W439" s="154">
        <f t="shared" si="89"/>
        <v>0</v>
      </c>
      <c r="X439" s="137">
        <f t="shared" si="90"/>
        <v>0</v>
      </c>
      <c r="Y439" s="137">
        <f t="shared" si="91"/>
        <v>0</v>
      </c>
    </row>
    <row r="440" spans="1:25">
      <c r="A440" s="153">
        <v>1048</v>
      </c>
      <c r="B440" s="153" t="s">
        <v>164</v>
      </c>
      <c r="C440" s="153" t="s">
        <v>165</v>
      </c>
      <c r="D440" s="153" t="s">
        <v>281</v>
      </c>
      <c r="E440" s="153" t="s">
        <v>167</v>
      </c>
      <c r="F440" s="136" t="s">
        <v>168</v>
      </c>
      <c r="G440" s="154">
        <v>17.156860413899999</v>
      </c>
      <c r="H440" s="154">
        <v>0</v>
      </c>
      <c r="I440" s="154">
        <v>0</v>
      </c>
      <c r="J440" s="155">
        <f t="shared" si="79"/>
        <v>0</v>
      </c>
      <c r="K440" s="155">
        <f t="shared" si="80"/>
        <v>0</v>
      </c>
      <c r="L440" s="155">
        <f>IF(F440="Current ASP",IF(ISERROR(VLOOKUP(A440,#REF!,3,FALSE)),1,1-VLOOKUP(A440,#REF!,3,FALSE)),0)</f>
        <v>0</v>
      </c>
      <c r="M440" s="137">
        <v>2745.1039092699998</v>
      </c>
      <c r="N440" s="154">
        <f t="shared" si="81"/>
        <v>2745.1039092699998</v>
      </c>
      <c r="O440" s="154">
        <f t="shared" si="82"/>
        <v>0</v>
      </c>
      <c r="P440" s="154">
        <f t="shared" si="83"/>
        <v>0</v>
      </c>
      <c r="Q440" s="154">
        <v>4609.6940287607795</v>
      </c>
      <c r="R440" s="154">
        <f t="shared" si="84"/>
        <v>4609.6940287607795</v>
      </c>
      <c r="S440" s="154">
        <f t="shared" si="85"/>
        <v>0</v>
      </c>
      <c r="T440" s="154">
        <f t="shared" si="86"/>
        <v>0</v>
      </c>
      <c r="U440" s="154">
        <f t="shared" si="87"/>
        <v>7354.7979380307788</v>
      </c>
      <c r="V440" s="154">
        <f t="shared" si="88"/>
        <v>0</v>
      </c>
      <c r="W440" s="154">
        <f t="shared" si="89"/>
        <v>0</v>
      </c>
      <c r="X440" s="137">
        <f t="shared" si="90"/>
        <v>0</v>
      </c>
      <c r="Y440" s="137">
        <f t="shared" si="91"/>
        <v>0</v>
      </c>
    </row>
    <row r="441" spans="1:25">
      <c r="A441" s="153">
        <v>1049</v>
      </c>
      <c r="B441" s="153" t="s">
        <v>164</v>
      </c>
      <c r="C441" s="153" t="s">
        <v>165</v>
      </c>
      <c r="D441" s="153" t="s">
        <v>281</v>
      </c>
      <c r="E441" s="153" t="s">
        <v>167</v>
      </c>
      <c r="F441" s="136" t="s">
        <v>168</v>
      </c>
      <c r="G441" s="154">
        <v>21.315711155199999</v>
      </c>
      <c r="H441" s="154">
        <v>0</v>
      </c>
      <c r="I441" s="154">
        <v>0</v>
      </c>
      <c r="J441" s="155">
        <f t="shared" si="79"/>
        <v>0</v>
      </c>
      <c r="K441" s="155">
        <f t="shared" si="80"/>
        <v>0</v>
      </c>
      <c r="L441" s="155">
        <f>IF(F441="Current ASP",IF(ISERROR(VLOOKUP(A441,#REF!,3,FALSE)),1,1-VLOOKUP(A441,#REF!,3,FALSE)),0)</f>
        <v>0</v>
      </c>
      <c r="M441" s="137">
        <v>2890.8946243</v>
      </c>
      <c r="N441" s="154">
        <f t="shared" si="81"/>
        <v>2890.8946243</v>
      </c>
      <c r="O441" s="154">
        <f t="shared" si="82"/>
        <v>0</v>
      </c>
      <c r="P441" s="154">
        <f t="shared" si="83"/>
        <v>0</v>
      </c>
      <c r="Q441" s="154">
        <v>1837.1322441452876</v>
      </c>
      <c r="R441" s="154">
        <f t="shared" si="84"/>
        <v>1837.1322441452876</v>
      </c>
      <c r="S441" s="154">
        <f t="shared" si="85"/>
        <v>0</v>
      </c>
      <c r="T441" s="154">
        <f t="shared" si="86"/>
        <v>0</v>
      </c>
      <c r="U441" s="154">
        <f t="shared" si="87"/>
        <v>4728.0268684452876</v>
      </c>
      <c r="V441" s="154">
        <f t="shared" si="88"/>
        <v>0</v>
      </c>
      <c r="W441" s="154">
        <f t="shared" si="89"/>
        <v>0</v>
      </c>
      <c r="X441" s="137">
        <f t="shared" si="90"/>
        <v>0</v>
      </c>
      <c r="Y441" s="137">
        <f t="shared" si="91"/>
        <v>0</v>
      </c>
    </row>
    <row r="442" spans="1:25">
      <c r="A442" s="153">
        <v>1050</v>
      </c>
      <c r="B442" s="153" t="s">
        <v>164</v>
      </c>
      <c r="C442" s="153" t="s">
        <v>165</v>
      </c>
      <c r="D442" s="153" t="s">
        <v>281</v>
      </c>
      <c r="E442" s="153" t="s">
        <v>167</v>
      </c>
      <c r="F442" s="136" t="s">
        <v>168</v>
      </c>
      <c r="G442" s="154">
        <v>19.051775683700001</v>
      </c>
      <c r="H442" s="154">
        <v>0</v>
      </c>
      <c r="I442" s="154">
        <v>0</v>
      </c>
      <c r="J442" s="155">
        <f t="shared" si="79"/>
        <v>0</v>
      </c>
      <c r="K442" s="155">
        <f t="shared" si="80"/>
        <v>0</v>
      </c>
      <c r="L442" s="155">
        <f>IF(F442="Current ASP",IF(ISERROR(VLOOKUP(A442,#REF!,3,FALSE)),1,1-VLOOKUP(A442,#REF!,3,FALSE)),0)</f>
        <v>0</v>
      </c>
      <c r="M442" s="137">
        <v>0</v>
      </c>
      <c r="N442" s="154">
        <f t="shared" si="81"/>
        <v>0</v>
      </c>
      <c r="O442" s="154">
        <f t="shared" si="82"/>
        <v>0</v>
      </c>
      <c r="P442" s="154">
        <f t="shared" si="83"/>
        <v>0</v>
      </c>
      <c r="Q442" s="154">
        <v>560.31715269850838</v>
      </c>
      <c r="R442" s="154">
        <f t="shared" si="84"/>
        <v>560.31715269850838</v>
      </c>
      <c r="S442" s="154">
        <f t="shared" si="85"/>
        <v>0</v>
      </c>
      <c r="T442" s="154">
        <f t="shared" si="86"/>
        <v>0</v>
      </c>
      <c r="U442" s="154">
        <f t="shared" si="87"/>
        <v>560.31715269850838</v>
      </c>
      <c r="V442" s="154">
        <f t="shared" si="88"/>
        <v>0</v>
      </c>
      <c r="W442" s="154">
        <f t="shared" si="89"/>
        <v>0</v>
      </c>
      <c r="X442" s="137">
        <f t="shared" si="90"/>
        <v>0</v>
      </c>
      <c r="Y442" s="137">
        <f t="shared" si="91"/>
        <v>0</v>
      </c>
    </row>
    <row r="443" spans="1:25">
      <c r="A443" s="153">
        <v>1051</v>
      </c>
      <c r="B443" s="153" t="s">
        <v>164</v>
      </c>
      <c r="C443" s="153" t="s">
        <v>165</v>
      </c>
      <c r="D443" s="153" t="s">
        <v>282</v>
      </c>
      <c r="E443" s="153" t="s">
        <v>167</v>
      </c>
      <c r="F443" s="136" t="s">
        <v>168</v>
      </c>
      <c r="G443" s="154">
        <v>60.080303838399999</v>
      </c>
      <c r="H443" s="154">
        <v>0</v>
      </c>
      <c r="I443" s="154">
        <v>0</v>
      </c>
      <c r="J443" s="155">
        <f t="shared" si="79"/>
        <v>0</v>
      </c>
      <c r="K443" s="155">
        <f t="shared" si="80"/>
        <v>0</v>
      </c>
      <c r="L443" s="155">
        <f>IF(F443="Current ASP",IF(ISERROR(VLOOKUP(A443,#REF!,3,FALSE)),1,1-VLOOKUP(A443,#REF!,3,FALSE)),0)</f>
        <v>0</v>
      </c>
      <c r="M443" s="137">
        <v>1904.03041846</v>
      </c>
      <c r="N443" s="154">
        <f t="shared" si="81"/>
        <v>1904.03041846</v>
      </c>
      <c r="O443" s="154">
        <f t="shared" si="82"/>
        <v>0</v>
      </c>
      <c r="P443" s="154">
        <f t="shared" si="83"/>
        <v>0</v>
      </c>
      <c r="Q443" s="154">
        <v>249.61414996750133</v>
      </c>
      <c r="R443" s="154">
        <f t="shared" si="84"/>
        <v>249.61414996750133</v>
      </c>
      <c r="S443" s="154">
        <f t="shared" si="85"/>
        <v>0</v>
      </c>
      <c r="T443" s="154">
        <f t="shared" si="86"/>
        <v>0</v>
      </c>
      <c r="U443" s="154">
        <f t="shared" si="87"/>
        <v>2153.6445684275013</v>
      </c>
      <c r="V443" s="154">
        <f t="shared" si="88"/>
        <v>0</v>
      </c>
      <c r="W443" s="154">
        <f t="shared" si="89"/>
        <v>0</v>
      </c>
      <c r="X443" s="137">
        <f t="shared" si="90"/>
        <v>0</v>
      </c>
      <c r="Y443" s="137">
        <f t="shared" si="91"/>
        <v>0</v>
      </c>
    </row>
    <row r="444" spans="1:25">
      <c r="A444" s="153">
        <v>1052</v>
      </c>
      <c r="B444" s="153" t="s">
        <v>164</v>
      </c>
      <c r="C444" s="153" t="s">
        <v>165</v>
      </c>
      <c r="D444" s="153" t="s">
        <v>282</v>
      </c>
      <c r="E444" s="153" t="s">
        <v>167</v>
      </c>
      <c r="F444" s="136" t="s">
        <v>168</v>
      </c>
      <c r="G444" s="154">
        <v>39.9329740047</v>
      </c>
      <c r="H444" s="154">
        <v>0</v>
      </c>
      <c r="I444" s="154">
        <v>0</v>
      </c>
      <c r="J444" s="155">
        <f t="shared" si="79"/>
        <v>0</v>
      </c>
      <c r="K444" s="155">
        <f t="shared" si="80"/>
        <v>0</v>
      </c>
      <c r="L444" s="155">
        <f>IF(F444="Current ASP",IF(ISERROR(VLOOKUP(A444,#REF!,3,FALSE)),1,1-VLOOKUP(A444,#REF!,3,FALSE)),0)</f>
        <v>0</v>
      </c>
      <c r="M444" s="137">
        <v>1100.3190842500001</v>
      </c>
      <c r="N444" s="154">
        <f t="shared" si="81"/>
        <v>1100.3190842500001</v>
      </c>
      <c r="O444" s="154">
        <f t="shared" si="82"/>
        <v>0</v>
      </c>
      <c r="P444" s="154">
        <f t="shared" si="83"/>
        <v>0</v>
      </c>
      <c r="Q444" s="154">
        <v>506.73544022634229</v>
      </c>
      <c r="R444" s="154">
        <f t="shared" si="84"/>
        <v>506.73544022634229</v>
      </c>
      <c r="S444" s="154">
        <f t="shared" si="85"/>
        <v>0</v>
      </c>
      <c r="T444" s="154">
        <f t="shared" si="86"/>
        <v>0</v>
      </c>
      <c r="U444" s="154">
        <f t="shared" si="87"/>
        <v>1607.0545244763423</v>
      </c>
      <c r="V444" s="154">
        <f t="shared" si="88"/>
        <v>0</v>
      </c>
      <c r="W444" s="154">
        <f t="shared" si="89"/>
        <v>0</v>
      </c>
      <c r="X444" s="137">
        <f t="shared" si="90"/>
        <v>0</v>
      </c>
      <c r="Y444" s="137">
        <f t="shared" si="91"/>
        <v>0</v>
      </c>
    </row>
    <row r="445" spans="1:25">
      <c r="A445" s="153">
        <v>1053</v>
      </c>
      <c r="B445" s="153" t="s">
        <v>164</v>
      </c>
      <c r="C445" s="153" t="s">
        <v>165</v>
      </c>
      <c r="D445" s="153" t="s">
        <v>282</v>
      </c>
      <c r="E445" s="153" t="s">
        <v>167</v>
      </c>
      <c r="F445" s="136" t="s">
        <v>168</v>
      </c>
      <c r="G445" s="154">
        <v>22.7357837293</v>
      </c>
      <c r="H445" s="154">
        <v>0</v>
      </c>
      <c r="I445" s="154">
        <v>0</v>
      </c>
      <c r="J445" s="155">
        <f t="shared" si="79"/>
        <v>0</v>
      </c>
      <c r="K445" s="155">
        <f t="shared" si="80"/>
        <v>0</v>
      </c>
      <c r="L445" s="155">
        <f>IF(F445="Current ASP",IF(ISERROR(VLOOKUP(A445,#REF!,3,FALSE)),1,1-VLOOKUP(A445,#REF!,3,FALSE)),0)</f>
        <v>0</v>
      </c>
      <c r="M445" s="137">
        <v>0</v>
      </c>
      <c r="N445" s="154">
        <f t="shared" si="81"/>
        <v>0</v>
      </c>
      <c r="O445" s="154">
        <f t="shared" si="82"/>
        <v>0</v>
      </c>
      <c r="P445" s="154">
        <f t="shared" si="83"/>
        <v>0</v>
      </c>
      <c r="Q445" s="154">
        <v>2911.5061518295815</v>
      </c>
      <c r="R445" s="154">
        <f t="shared" si="84"/>
        <v>2911.5061518295815</v>
      </c>
      <c r="S445" s="154">
        <f t="shared" si="85"/>
        <v>0</v>
      </c>
      <c r="T445" s="154">
        <f t="shared" si="86"/>
        <v>0</v>
      </c>
      <c r="U445" s="154">
        <f t="shared" si="87"/>
        <v>2911.5061518295815</v>
      </c>
      <c r="V445" s="154">
        <f t="shared" si="88"/>
        <v>0</v>
      </c>
      <c r="W445" s="154">
        <f t="shared" si="89"/>
        <v>0</v>
      </c>
      <c r="X445" s="137">
        <f t="shared" si="90"/>
        <v>0</v>
      </c>
      <c r="Y445" s="137">
        <f t="shared" si="91"/>
        <v>0</v>
      </c>
    </row>
    <row r="446" spans="1:25">
      <c r="A446" s="153">
        <v>1054</v>
      </c>
      <c r="B446" s="153" t="s">
        <v>164</v>
      </c>
      <c r="C446" s="153" t="s">
        <v>165</v>
      </c>
      <c r="D446" s="153" t="s">
        <v>283</v>
      </c>
      <c r="E446" s="153" t="s">
        <v>167</v>
      </c>
      <c r="F446" s="136" t="s">
        <v>168</v>
      </c>
      <c r="G446" s="154">
        <v>16.410989458900001</v>
      </c>
      <c r="H446" s="154">
        <v>0</v>
      </c>
      <c r="I446" s="154">
        <v>0</v>
      </c>
      <c r="J446" s="155">
        <f t="shared" si="79"/>
        <v>0</v>
      </c>
      <c r="K446" s="155">
        <f t="shared" si="80"/>
        <v>0</v>
      </c>
      <c r="L446" s="155">
        <f>IF(F446="Current ASP",IF(ISERROR(VLOOKUP(A446,#REF!,3,FALSE)),1,1-VLOOKUP(A446,#REF!,3,FALSE)),0)</f>
        <v>0</v>
      </c>
      <c r="M446" s="137">
        <v>1732.0000000099999</v>
      </c>
      <c r="N446" s="154">
        <f t="shared" si="81"/>
        <v>1732.0000000099999</v>
      </c>
      <c r="O446" s="154">
        <f t="shared" si="82"/>
        <v>0</v>
      </c>
      <c r="P446" s="154">
        <f t="shared" si="83"/>
        <v>0</v>
      </c>
      <c r="Q446" s="154">
        <v>1187.020607990539</v>
      </c>
      <c r="R446" s="154">
        <f t="shared" si="84"/>
        <v>1187.020607990539</v>
      </c>
      <c r="S446" s="154">
        <f t="shared" si="85"/>
        <v>0</v>
      </c>
      <c r="T446" s="154">
        <f t="shared" si="86"/>
        <v>0</v>
      </c>
      <c r="U446" s="154">
        <f t="shared" si="87"/>
        <v>2919.0206080005391</v>
      </c>
      <c r="V446" s="154">
        <f t="shared" si="88"/>
        <v>0</v>
      </c>
      <c r="W446" s="154">
        <f t="shared" si="89"/>
        <v>0</v>
      </c>
      <c r="X446" s="137">
        <f t="shared" si="90"/>
        <v>0</v>
      </c>
      <c r="Y446" s="137">
        <f t="shared" si="91"/>
        <v>0</v>
      </c>
    </row>
    <row r="447" spans="1:25">
      <c r="A447" s="153">
        <v>1055</v>
      </c>
      <c r="B447" s="153" t="s">
        <v>164</v>
      </c>
      <c r="C447" s="153" t="s">
        <v>165</v>
      </c>
      <c r="D447" s="153" t="s">
        <v>283</v>
      </c>
      <c r="E447" s="153" t="s">
        <v>167</v>
      </c>
      <c r="F447" s="136" t="s">
        <v>168</v>
      </c>
      <c r="G447" s="154">
        <v>72.008064460100002</v>
      </c>
      <c r="H447" s="154">
        <v>0</v>
      </c>
      <c r="I447" s="154">
        <v>0</v>
      </c>
      <c r="J447" s="155">
        <f t="shared" si="79"/>
        <v>0</v>
      </c>
      <c r="K447" s="155">
        <f t="shared" si="80"/>
        <v>0</v>
      </c>
      <c r="L447" s="155">
        <f>IF(F447="Current ASP",IF(ISERROR(VLOOKUP(A447,#REF!,3,FALSE)),1,1-VLOOKUP(A447,#REF!,3,FALSE)),0)</f>
        <v>0</v>
      </c>
      <c r="M447" s="137">
        <v>1464.5587496999999</v>
      </c>
      <c r="N447" s="154">
        <f t="shared" si="81"/>
        <v>1464.5587496999999</v>
      </c>
      <c r="O447" s="154">
        <f t="shared" si="82"/>
        <v>0</v>
      </c>
      <c r="P447" s="154">
        <f t="shared" si="83"/>
        <v>0</v>
      </c>
      <c r="Q447" s="154">
        <v>668.37615336240049</v>
      </c>
      <c r="R447" s="154">
        <f t="shared" si="84"/>
        <v>668.37615336240049</v>
      </c>
      <c r="S447" s="154">
        <f t="shared" si="85"/>
        <v>0</v>
      </c>
      <c r="T447" s="154">
        <f t="shared" si="86"/>
        <v>0</v>
      </c>
      <c r="U447" s="154">
        <f t="shared" si="87"/>
        <v>2132.9349030624003</v>
      </c>
      <c r="V447" s="154">
        <f t="shared" si="88"/>
        <v>0</v>
      </c>
      <c r="W447" s="154">
        <f t="shared" si="89"/>
        <v>0</v>
      </c>
      <c r="X447" s="137">
        <f t="shared" si="90"/>
        <v>0</v>
      </c>
      <c r="Y447" s="137">
        <f t="shared" si="91"/>
        <v>0</v>
      </c>
    </row>
    <row r="448" spans="1:25">
      <c r="A448" s="153">
        <v>1056</v>
      </c>
      <c r="B448" s="153" t="s">
        <v>164</v>
      </c>
      <c r="C448" s="153" t="s">
        <v>165</v>
      </c>
      <c r="D448" s="153" t="s">
        <v>283</v>
      </c>
      <c r="E448" s="153" t="s">
        <v>167</v>
      </c>
      <c r="F448" s="136" t="s">
        <v>168</v>
      </c>
      <c r="G448" s="154">
        <v>11.318560494</v>
      </c>
      <c r="H448" s="154">
        <v>0</v>
      </c>
      <c r="I448" s="154">
        <v>0</v>
      </c>
      <c r="J448" s="155">
        <f t="shared" si="79"/>
        <v>0</v>
      </c>
      <c r="K448" s="155">
        <f t="shared" si="80"/>
        <v>0</v>
      </c>
      <c r="L448" s="155">
        <f>IF(F448="Current ASP",IF(ISERROR(VLOOKUP(A448,#REF!,3,FALSE)),1,1-VLOOKUP(A448,#REF!,3,FALSE)),0)</f>
        <v>0</v>
      </c>
      <c r="M448" s="137">
        <v>824.92030866200002</v>
      </c>
      <c r="N448" s="154">
        <f t="shared" si="81"/>
        <v>824.92030866200002</v>
      </c>
      <c r="O448" s="154">
        <f t="shared" si="82"/>
        <v>0</v>
      </c>
      <c r="P448" s="154">
        <f t="shared" si="83"/>
        <v>0</v>
      </c>
      <c r="Q448" s="154">
        <v>583.25547720411828</v>
      </c>
      <c r="R448" s="154">
        <f t="shared" si="84"/>
        <v>583.25547720411828</v>
      </c>
      <c r="S448" s="154">
        <f t="shared" si="85"/>
        <v>0</v>
      </c>
      <c r="T448" s="154">
        <f t="shared" si="86"/>
        <v>0</v>
      </c>
      <c r="U448" s="154">
        <f t="shared" si="87"/>
        <v>1408.1757858661183</v>
      </c>
      <c r="V448" s="154">
        <f t="shared" si="88"/>
        <v>0</v>
      </c>
      <c r="W448" s="154">
        <f t="shared" si="89"/>
        <v>0</v>
      </c>
      <c r="X448" s="137">
        <f t="shared" si="90"/>
        <v>0</v>
      </c>
      <c r="Y448" s="137">
        <f t="shared" si="91"/>
        <v>0</v>
      </c>
    </row>
    <row r="449" spans="1:25">
      <c r="A449" s="153">
        <v>1057</v>
      </c>
      <c r="B449" s="153" t="s">
        <v>164</v>
      </c>
      <c r="C449" s="153" t="s">
        <v>165</v>
      </c>
      <c r="D449" s="153" t="s">
        <v>283</v>
      </c>
      <c r="E449" s="153" t="s">
        <v>167</v>
      </c>
      <c r="F449" s="136" t="s">
        <v>168</v>
      </c>
      <c r="G449" s="154">
        <v>53.447302206800003</v>
      </c>
      <c r="H449" s="154">
        <v>0</v>
      </c>
      <c r="I449" s="154">
        <v>0</v>
      </c>
      <c r="J449" s="155">
        <f t="shared" si="79"/>
        <v>0</v>
      </c>
      <c r="K449" s="155">
        <f t="shared" si="80"/>
        <v>0</v>
      </c>
      <c r="L449" s="155">
        <f>IF(F449="Current ASP",IF(ISERROR(VLOOKUP(A449,#REF!,3,FALSE)),1,1-VLOOKUP(A449,#REF!,3,FALSE)),0)</f>
        <v>0</v>
      </c>
      <c r="M449" s="137">
        <v>1595.5354280700001</v>
      </c>
      <c r="N449" s="154">
        <f t="shared" si="81"/>
        <v>1595.5354280700001</v>
      </c>
      <c r="O449" s="154">
        <f t="shared" si="82"/>
        <v>0</v>
      </c>
      <c r="P449" s="154">
        <f t="shared" si="83"/>
        <v>0</v>
      </c>
      <c r="Q449" s="154">
        <v>309.86346072472139</v>
      </c>
      <c r="R449" s="154">
        <f t="shared" si="84"/>
        <v>309.86346072472139</v>
      </c>
      <c r="S449" s="154">
        <f t="shared" si="85"/>
        <v>0</v>
      </c>
      <c r="T449" s="154">
        <f t="shared" si="86"/>
        <v>0</v>
      </c>
      <c r="U449" s="154">
        <f t="shared" si="87"/>
        <v>1905.3988887947214</v>
      </c>
      <c r="V449" s="154">
        <f t="shared" si="88"/>
        <v>0</v>
      </c>
      <c r="W449" s="154">
        <f t="shared" si="89"/>
        <v>0</v>
      </c>
      <c r="X449" s="137">
        <f t="shared" si="90"/>
        <v>0</v>
      </c>
      <c r="Y449" s="137">
        <f t="shared" si="91"/>
        <v>0</v>
      </c>
    </row>
    <row r="450" spans="1:25">
      <c r="A450" s="153">
        <v>1058</v>
      </c>
      <c r="B450" s="153" t="s">
        <v>164</v>
      </c>
      <c r="C450" s="153" t="s">
        <v>165</v>
      </c>
      <c r="D450" s="153" t="s">
        <v>278</v>
      </c>
      <c r="E450" s="153" t="s">
        <v>167</v>
      </c>
      <c r="F450" s="136" t="s">
        <v>168</v>
      </c>
      <c r="G450" s="154">
        <v>4.4804150383600003</v>
      </c>
      <c r="H450" s="154">
        <v>0</v>
      </c>
      <c r="I450" s="154">
        <v>0</v>
      </c>
      <c r="J450" s="155">
        <f t="shared" si="79"/>
        <v>0</v>
      </c>
      <c r="K450" s="155">
        <f t="shared" si="80"/>
        <v>0</v>
      </c>
      <c r="L450" s="155">
        <f>IF(F450="Current ASP",IF(ISERROR(VLOOKUP(A450,#REF!,3,FALSE)),1,1-VLOOKUP(A450,#REF!,3,FALSE)),0)</f>
        <v>0</v>
      </c>
      <c r="M450" s="137">
        <v>0</v>
      </c>
      <c r="N450" s="154">
        <f t="shared" si="81"/>
        <v>0</v>
      </c>
      <c r="O450" s="154">
        <f t="shared" si="82"/>
        <v>0</v>
      </c>
      <c r="P450" s="154">
        <f t="shared" si="83"/>
        <v>0</v>
      </c>
      <c r="Q450" s="154">
        <v>190.67792111537491</v>
      </c>
      <c r="R450" s="154">
        <f t="shared" si="84"/>
        <v>190.67792111537491</v>
      </c>
      <c r="S450" s="154">
        <f t="shared" si="85"/>
        <v>0</v>
      </c>
      <c r="T450" s="154">
        <f t="shared" si="86"/>
        <v>0</v>
      </c>
      <c r="U450" s="154">
        <f t="shared" si="87"/>
        <v>190.67792111537491</v>
      </c>
      <c r="V450" s="154">
        <f t="shared" si="88"/>
        <v>0</v>
      </c>
      <c r="W450" s="154">
        <f t="shared" si="89"/>
        <v>0</v>
      </c>
      <c r="X450" s="137">
        <f t="shared" si="90"/>
        <v>0</v>
      </c>
      <c r="Y450" s="137">
        <f t="shared" si="91"/>
        <v>0</v>
      </c>
    </row>
    <row r="451" spans="1:25">
      <c r="A451" s="153">
        <v>1059</v>
      </c>
      <c r="B451" s="153" t="s">
        <v>164</v>
      </c>
      <c r="C451" s="153" t="s">
        <v>165</v>
      </c>
      <c r="D451" s="153" t="s">
        <v>281</v>
      </c>
      <c r="E451" s="153" t="s">
        <v>167</v>
      </c>
      <c r="F451" s="136" t="s">
        <v>168</v>
      </c>
      <c r="G451" s="154">
        <v>23.7661706765</v>
      </c>
      <c r="H451" s="154">
        <v>0</v>
      </c>
      <c r="I451" s="154">
        <v>0</v>
      </c>
      <c r="J451" s="155">
        <f t="shared" si="79"/>
        <v>0</v>
      </c>
      <c r="K451" s="155">
        <f t="shared" si="80"/>
        <v>0</v>
      </c>
      <c r="L451" s="155">
        <f>IF(F451="Current ASP",IF(ISERROR(VLOOKUP(A451,#REF!,3,FALSE)),1,1-VLOOKUP(A451,#REF!,3,FALSE)),0)</f>
        <v>0</v>
      </c>
      <c r="M451" s="137">
        <v>998.17556111900001</v>
      </c>
      <c r="N451" s="154">
        <f t="shared" si="81"/>
        <v>998.17556111900001</v>
      </c>
      <c r="O451" s="154">
        <f t="shared" si="82"/>
        <v>0</v>
      </c>
      <c r="P451" s="154">
        <f t="shared" si="83"/>
        <v>0</v>
      </c>
      <c r="Q451" s="154">
        <v>120.10762897933967</v>
      </c>
      <c r="R451" s="154">
        <f t="shared" si="84"/>
        <v>120.10762897933967</v>
      </c>
      <c r="S451" s="154">
        <f t="shared" si="85"/>
        <v>0</v>
      </c>
      <c r="T451" s="154">
        <f t="shared" si="86"/>
        <v>0</v>
      </c>
      <c r="U451" s="154">
        <f t="shared" si="87"/>
        <v>1118.2831900983397</v>
      </c>
      <c r="V451" s="154">
        <f t="shared" si="88"/>
        <v>0</v>
      </c>
      <c r="W451" s="154">
        <f t="shared" si="89"/>
        <v>0</v>
      </c>
      <c r="X451" s="137">
        <f t="shared" si="90"/>
        <v>0</v>
      </c>
      <c r="Y451" s="137">
        <f t="shared" si="91"/>
        <v>0</v>
      </c>
    </row>
    <row r="452" spans="1:25">
      <c r="A452" s="153">
        <v>1060</v>
      </c>
      <c r="B452" s="153" t="s">
        <v>164</v>
      </c>
      <c r="C452" s="153" t="s">
        <v>165</v>
      </c>
      <c r="D452" s="153" t="s">
        <v>260</v>
      </c>
      <c r="E452" s="153" t="s">
        <v>167</v>
      </c>
      <c r="F452" s="136" t="s">
        <v>168</v>
      </c>
      <c r="G452" s="154">
        <v>0.26539897858099998</v>
      </c>
      <c r="H452" s="154">
        <v>0</v>
      </c>
      <c r="I452" s="154">
        <v>0</v>
      </c>
      <c r="J452" s="155">
        <f t="shared" si="79"/>
        <v>0</v>
      </c>
      <c r="K452" s="155">
        <f t="shared" si="80"/>
        <v>0</v>
      </c>
      <c r="L452" s="155">
        <f>IF(F452="Current ASP",IF(ISERROR(VLOOKUP(A452,#REF!,3,FALSE)),1,1-VLOOKUP(A452,#REF!,3,FALSE)),0)</f>
        <v>0</v>
      </c>
      <c r="M452" s="137">
        <v>0</v>
      </c>
      <c r="N452" s="154">
        <f t="shared" si="81"/>
        <v>0</v>
      </c>
      <c r="O452" s="154">
        <f t="shared" si="82"/>
        <v>0</v>
      </c>
      <c r="P452" s="154">
        <f t="shared" si="83"/>
        <v>0</v>
      </c>
      <c r="Q452" s="154">
        <v>73.356919009442905</v>
      </c>
      <c r="R452" s="154">
        <f t="shared" si="84"/>
        <v>73.356919009442905</v>
      </c>
      <c r="S452" s="154">
        <f t="shared" si="85"/>
        <v>0</v>
      </c>
      <c r="T452" s="154">
        <f t="shared" si="86"/>
        <v>0</v>
      </c>
      <c r="U452" s="154">
        <f t="shared" si="87"/>
        <v>73.356919009442905</v>
      </c>
      <c r="V452" s="154">
        <f t="shared" si="88"/>
        <v>0</v>
      </c>
      <c r="W452" s="154">
        <f t="shared" si="89"/>
        <v>0</v>
      </c>
      <c r="X452" s="137">
        <f t="shared" si="90"/>
        <v>0</v>
      </c>
      <c r="Y452" s="137">
        <f t="shared" si="91"/>
        <v>0</v>
      </c>
    </row>
    <row r="453" spans="1:25">
      <c r="A453" s="153">
        <v>1061</v>
      </c>
      <c r="B453" s="153" t="s">
        <v>164</v>
      </c>
      <c r="C453" s="153" t="s">
        <v>165</v>
      </c>
      <c r="D453" s="153" t="s">
        <v>283</v>
      </c>
      <c r="E453" s="153" t="s">
        <v>167</v>
      </c>
      <c r="F453" s="136" t="s">
        <v>168</v>
      </c>
      <c r="G453" s="154">
        <v>26.2439780873</v>
      </c>
      <c r="H453" s="154">
        <v>0</v>
      </c>
      <c r="I453" s="154">
        <v>0</v>
      </c>
      <c r="J453" s="155">
        <f t="shared" si="79"/>
        <v>0</v>
      </c>
      <c r="K453" s="155">
        <f t="shared" si="80"/>
        <v>0</v>
      </c>
      <c r="L453" s="155">
        <f>IF(F453="Current ASP",IF(ISERROR(VLOOKUP(A453,#REF!,3,FALSE)),1,1-VLOOKUP(A453,#REF!,3,FALSE)),0)</f>
        <v>0</v>
      </c>
      <c r="M453" s="137">
        <v>979.92547643600005</v>
      </c>
      <c r="N453" s="154">
        <f t="shared" si="81"/>
        <v>979.92547643600005</v>
      </c>
      <c r="O453" s="154">
        <f t="shared" si="82"/>
        <v>0</v>
      </c>
      <c r="P453" s="154">
        <f t="shared" si="83"/>
        <v>0</v>
      </c>
      <c r="Q453" s="154">
        <v>96.788712203017653</v>
      </c>
      <c r="R453" s="154">
        <f t="shared" si="84"/>
        <v>96.788712203017653</v>
      </c>
      <c r="S453" s="154">
        <f t="shared" si="85"/>
        <v>0</v>
      </c>
      <c r="T453" s="154">
        <f t="shared" si="86"/>
        <v>0</v>
      </c>
      <c r="U453" s="154">
        <f t="shared" si="87"/>
        <v>1076.7141886390177</v>
      </c>
      <c r="V453" s="154">
        <f t="shared" si="88"/>
        <v>0</v>
      </c>
      <c r="W453" s="154">
        <f t="shared" si="89"/>
        <v>0</v>
      </c>
      <c r="X453" s="137">
        <f t="shared" si="90"/>
        <v>0</v>
      </c>
      <c r="Y453" s="137">
        <f t="shared" si="91"/>
        <v>0</v>
      </c>
    </row>
    <row r="454" spans="1:25">
      <c r="A454" s="153">
        <v>1062</v>
      </c>
      <c r="B454" s="153" t="s">
        <v>164</v>
      </c>
      <c r="C454" s="153" t="s">
        <v>165</v>
      </c>
      <c r="D454" s="153" t="s">
        <v>283</v>
      </c>
      <c r="E454" s="153" t="s">
        <v>167</v>
      </c>
      <c r="F454" s="136" t="s">
        <v>168</v>
      </c>
      <c r="G454" s="154">
        <v>32.873697959300003</v>
      </c>
      <c r="H454" s="154">
        <v>0</v>
      </c>
      <c r="I454" s="154">
        <v>0</v>
      </c>
      <c r="J454" s="155">
        <f t="shared" si="79"/>
        <v>0</v>
      </c>
      <c r="K454" s="155">
        <f t="shared" si="80"/>
        <v>0</v>
      </c>
      <c r="L454" s="155">
        <f>IF(F454="Current ASP",IF(ISERROR(VLOOKUP(A454,#REF!,3,FALSE)),1,1-VLOOKUP(A454,#REF!,3,FALSE)),0)</f>
        <v>0</v>
      </c>
      <c r="M454" s="137">
        <v>999.49392897899997</v>
      </c>
      <c r="N454" s="154">
        <f t="shared" si="81"/>
        <v>999.49392897899997</v>
      </c>
      <c r="O454" s="154">
        <f t="shared" si="82"/>
        <v>0</v>
      </c>
      <c r="P454" s="154">
        <f t="shared" si="83"/>
        <v>0</v>
      </c>
      <c r="Q454" s="154">
        <v>102.65686391851214</v>
      </c>
      <c r="R454" s="154">
        <f t="shared" si="84"/>
        <v>102.65686391851214</v>
      </c>
      <c r="S454" s="154">
        <f t="shared" si="85"/>
        <v>0</v>
      </c>
      <c r="T454" s="154">
        <f t="shared" si="86"/>
        <v>0</v>
      </c>
      <c r="U454" s="154">
        <f t="shared" si="87"/>
        <v>1102.150792897512</v>
      </c>
      <c r="V454" s="154">
        <f t="shared" si="88"/>
        <v>0</v>
      </c>
      <c r="W454" s="154">
        <f t="shared" si="89"/>
        <v>0</v>
      </c>
      <c r="X454" s="137">
        <f t="shared" si="90"/>
        <v>0</v>
      </c>
      <c r="Y454" s="137">
        <f t="shared" si="91"/>
        <v>0</v>
      </c>
    </row>
    <row r="455" spans="1:25">
      <c r="A455" s="153">
        <v>1063</v>
      </c>
      <c r="B455" s="153" t="s">
        <v>164</v>
      </c>
      <c r="C455" s="153" t="s">
        <v>165</v>
      </c>
      <c r="D455" s="153" t="s">
        <v>282</v>
      </c>
      <c r="E455" s="153" t="s">
        <v>167</v>
      </c>
      <c r="F455" s="136" t="s">
        <v>168</v>
      </c>
      <c r="G455" s="154">
        <v>41.012372197600001</v>
      </c>
      <c r="H455" s="154">
        <v>0</v>
      </c>
      <c r="I455" s="154">
        <v>0</v>
      </c>
      <c r="J455" s="155">
        <f t="shared" si="79"/>
        <v>0</v>
      </c>
      <c r="K455" s="155">
        <f t="shared" si="80"/>
        <v>0</v>
      </c>
      <c r="L455" s="155">
        <f>IF(F455="Current ASP",IF(ISERROR(VLOOKUP(A455,#REF!,3,FALSE)),1,1-VLOOKUP(A455,#REF!,3,FALSE)),0)</f>
        <v>0</v>
      </c>
      <c r="M455" s="137">
        <v>2032.4557497599999</v>
      </c>
      <c r="N455" s="154">
        <f t="shared" si="81"/>
        <v>2032.4557497599999</v>
      </c>
      <c r="O455" s="154">
        <f t="shared" si="82"/>
        <v>0</v>
      </c>
      <c r="P455" s="154">
        <f t="shared" si="83"/>
        <v>0</v>
      </c>
      <c r="Q455" s="154">
        <v>192.28400070930394</v>
      </c>
      <c r="R455" s="154">
        <f t="shared" si="84"/>
        <v>192.28400070930394</v>
      </c>
      <c r="S455" s="154">
        <f t="shared" si="85"/>
        <v>0</v>
      </c>
      <c r="T455" s="154">
        <f t="shared" si="86"/>
        <v>0</v>
      </c>
      <c r="U455" s="154">
        <f t="shared" si="87"/>
        <v>2224.739750469304</v>
      </c>
      <c r="V455" s="154">
        <f t="shared" si="88"/>
        <v>0</v>
      </c>
      <c r="W455" s="154">
        <f t="shared" si="89"/>
        <v>0</v>
      </c>
      <c r="X455" s="137">
        <f t="shared" si="90"/>
        <v>0</v>
      </c>
      <c r="Y455" s="137">
        <f t="shared" si="91"/>
        <v>0</v>
      </c>
    </row>
    <row r="456" spans="1:25">
      <c r="A456" s="153">
        <v>1064</v>
      </c>
      <c r="B456" s="153" t="s">
        <v>164</v>
      </c>
      <c r="C456" s="153" t="s">
        <v>165</v>
      </c>
      <c r="D456" s="153" t="s">
        <v>282</v>
      </c>
      <c r="E456" s="153" t="s">
        <v>167</v>
      </c>
      <c r="F456" s="136" t="s">
        <v>168</v>
      </c>
      <c r="G456" s="154">
        <v>49.583346030100003</v>
      </c>
      <c r="H456" s="154">
        <v>0</v>
      </c>
      <c r="I456" s="154">
        <v>0</v>
      </c>
      <c r="J456" s="155">
        <f t="shared" si="79"/>
        <v>0</v>
      </c>
      <c r="K456" s="155">
        <f t="shared" si="80"/>
        <v>0</v>
      </c>
      <c r="L456" s="155">
        <f>IF(F456="Current ASP",IF(ISERROR(VLOOKUP(A456,#REF!,3,FALSE)),1,1-VLOOKUP(A456,#REF!,3,FALSE)),0)</f>
        <v>0</v>
      </c>
      <c r="M456" s="137">
        <v>2388.49353066</v>
      </c>
      <c r="N456" s="154">
        <f t="shared" si="81"/>
        <v>2388.49353066</v>
      </c>
      <c r="O456" s="154">
        <f t="shared" si="82"/>
        <v>0</v>
      </c>
      <c r="P456" s="154">
        <f t="shared" si="83"/>
        <v>0</v>
      </c>
      <c r="Q456" s="154">
        <v>125.79484907314085</v>
      </c>
      <c r="R456" s="154">
        <f t="shared" si="84"/>
        <v>125.79484907314085</v>
      </c>
      <c r="S456" s="154">
        <f t="shared" si="85"/>
        <v>0</v>
      </c>
      <c r="T456" s="154">
        <f t="shared" si="86"/>
        <v>0</v>
      </c>
      <c r="U456" s="154">
        <f t="shared" si="87"/>
        <v>2514.288379733141</v>
      </c>
      <c r="V456" s="154">
        <f t="shared" si="88"/>
        <v>0</v>
      </c>
      <c r="W456" s="154">
        <f t="shared" si="89"/>
        <v>0</v>
      </c>
      <c r="X456" s="137">
        <f t="shared" si="90"/>
        <v>0</v>
      </c>
      <c r="Y456" s="137">
        <f t="shared" si="91"/>
        <v>0</v>
      </c>
    </row>
    <row r="457" spans="1:25">
      <c r="A457" s="153">
        <v>1065</v>
      </c>
      <c r="B457" s="153" t="s">
        <v>164</v>
      </c>
      <c r="C457" s="153" t="s">
        <v>165</v>
      </c>
      <c r="D457" s="153" t="s">
        <v>282</v>
      </c>
      <c r="E457" s="153" t="s">
        <v>167</v>
      </c>
      <c r="F457" s="136" t="s">
        <v>168</v>
      </c>
      <c r="G457" s="154">
        <v>62.157218655199998</v>
      </c>
      <c r="H457" s="154">
        <v>0</v>
      </c>
      <c r="I457" s="154">
        <v>0</v>
      </c>
      <c r="J457" s="155">
        <f t="shared" si="79"/>
        <v>0</v>
      </c>
      <c r="K457" s="155">
        <f t="shared" si="80"/>
        <v>0</v>
      </c>
      <c r="L457" s="155">
        <f>IF(F457="Current ASP",IF(ISERROR(VLOOKUP(A457,#REF!,3,FALSE)),1,1-VLOOKUP(A457,#REF!,3,FALSE)),0)</f>
        <v>0</v>
      </c>
      <c r="M457" s="137">
        <v>1172.0790266399999</v>
      </c>
      <c r="N457" s="154">
        <f t="shared" si="81"/>
        <v>1172.0790266399999</v>
      </c>
      <c r="O457" s="154">
        <f t="shared" si="82"/>
        <v>0</v>
      </c>
      <c r="P457" s="154">
        <f t="shared" si="83"/>
        <v>0</v>
      </c>
      <c r="Q457" s="154">
        <v>367.62290960619021</v>
      </c>
      <c r="R457" s="154">
        <f t="shared" si="84"/>
        <v>367.62290960619021</v>
      </c>
      <c r="S457" s="154">
        <f t="shared" si="85"/>
        <v>0</v>
      </c>
      <c r="T457" s="154">
        <f t="shared" si="86"/>
        <v>0</v>
      </c>
      <c r="U457" s="154">
        <f t="shared" si="87"/>
        <v>1539.7019362461901</v>
      </c>
      <c r="V457" s="154">
        <f t="shared" si="88"/>
        <v>0</v>
      </c>
      <c r="W457" s="154">
        <f t="shared" si="89"/>
        <v>0</v>
      </c>
      <c r="X457" s="137">
        <f t="shared" si="90"/>
        <v>0</v>
      </c>
      <c r="Y457" s="137">
        <f t="shared" si="91"/>
        <v>0</v>
      </c>
    </row>
    <row r="458" spans="1:25">
      <c r="A458" s="153">
        <v>1066</v>
      </c>
      <c r="B458" s="153" t="s">
        <v>164</v>
      </c>
      <c r="C458" s="153" t="s">
        <v>165</v>
      </c>
      <c r="D458" s="153" t="s">
        <v>282</v>
      </c>
      <c r="E458" s="153" t="s">
        <v>167</v>
      </c>
      <c r="F458" s="136" t="s">
        <v>168</v>
      </c>
      <c r="G458" s="154">
        <v>44.766244964499997</v>
      </c>
      <c r="H458" s="154">
        <v>0</v>
      </c>
      <c r="I458" s="154">
        <v>0</v>
      </c>
      <c r="J458" s="155">
        <f t="shared" ref="J458:J521" si="92">IF(H458&gt;0,H458/G458,0)</f>
        <v>0</v>
      </c>
      <c r="K458" s="155">
        <f t="shared" ref="K458:K521" si="93">IF(E458="Greenfield",1-J458,0)</f>
        <v>0</v>
      </c>
      <c r="L458" s="155">
        <f>IF(F458="Current ASP",IF(ISERROR(VLOOKUP(A458,#REF!,3,FALSE)),1,1-VLOOKUP(A458,#REF!,3,FALSE)),0)</f>
        <v>0</v>
      </c>
      <c r="M458" s="137">
        <v>1286.0975980200001</v>
      </c>
      <c r="N458" s="154">
        <f t="shared" ref="N458:N521" si="94">IF($E458="Established",$M458,0)</f>
        <v>1286.0975980200001</v>
      </c>
      <c r="O458" s="154">
        <f t="shared" ref="O458:O521" si="95">IF($E458="Greenfield",$M458*J458,0)</f>
        <v>0</v>
      </c>
      <c r="P458" s="154">
        <f t="shared" ref="P458:P521" si="96">IF($E458="Greenfield",$M458*K458,0)</f>
        <v>0</v>
      </c>
      <c r="Q458" s="154">
        <v>149.83536312769803</v>
      </c>
      <c r="R458" s="154">
        <f t="shared" ref="R458:R521" si="97">IF($E458="Established",$Q458,0)</f>
        <v>149.83536312769803</v>
      </c>
      <c r="S458" s="154">
        <f t="shared" ref="S458:S521" si="98">IF($E458="Greenfield",$Q458*J458,0)</f>
        <v>0</v>
      </c>
      <c r="T458" s="154">
        <f t="shared" ref="T458:T521" si="99">IF($E458="Greenfield",$Q458*K458,0)</f>
        <v>0</v>
      </c>
      <c r="U458" s="154">
        <f t="shared" ref="U458:U521" si="100">N458+R458</f>
        <v>1435.9329611476981</v>
      </c>
      <c r="V458" s="154">
        <f t="shared" ref="V458:V521" si="101">O458+S458</f>
        <v>0</v>
      </c>
      <c r="W458" s="154">
        <f t="shared" ref="W458:W521" si="102">P458+T458</f>
        <v>0</v>
      </c>
      <c r="X458" s="137">
        <f t="shared" ref="X458:X521" si="103">L458*M458*K458</f>
        <v>0</v>
      </c>
      <c r="Y458" s="137">
        <f t="shared" ref="Y458:Y521" si="104">Q458*L458*K458</f>
        <v>0</v>
      </c>
    </row>
    <row r="459" spans="1:25">
      <c r="A459" s="153">
        <v>1067</v>
      </c>
      <c r="B459" s="153" t="s">
        <v>164</v>
      </c>
      <c r="C459" s="153" t="s">
        <v>165</v>
      </c>
      <c r="D459" s="153" t="s">
        <v>260</v>
      </c>
      <c r="E459" s="153" t="s">
        <v>167</v>
      </c>
      <c r="F459" s="136" t="s">
        <v>168</v>
      </c>
      <c r="G459" s="154">
        <v>1.50904346296</v>
      </c>
      <c r="H459" s="154">
        <v>0</v>
      </c>
      <c r="I459" s="154">
        <v>0</v>
      </c>
      <c r="J459" s="155">
        <f t="shared" si="92"/>
        <v>0</v>
      </c>
      <c r="K459" s="155">
        <f t="shared" si="93"/>
        <v>0</v>
      </c>
      <c r="L459" s="155">
        <f>IF(F459="Current ASP",IF(ISERROR(VLOOKUP(A459,#REF!,3,FALSE)),1,1-VLOOKUP(A459,#REF!,3,FALSE)),0)</f>
        <v>0</v>
      </c>
      <c r="M459" s="137">
        <v>0</v>
      </c>
      <c r="N459" s="154">
        <f t="shared" si="94"/>
        <v>0</v>
      </c>
      <c r="O459" s="154">
        <f t="shared" si="95"/>
        <v>0</v>
      </c>
      <c r="P459" s="154">
        <f t="shared" si="96"/>
        <v>0</v>
      </c>
      <c r="Q459" s="154">
        <v>24.155371449275549</v>
      </c>
      <c r="R459" s="154">
        <f t="shared" si="97"/>
        <v>24.155371449275549</v>
      </c>
      <c r="S459" s="154">
        <f t="shared" si="98"/>
        <v>0</v>
      </c>
      <c r="T459" s="154">
        <f t="shared" si="99"/>
        <v>0</v>
      </c>
      <c r="U459" s="154">
        <f t="shared" si="100"/>
        <v>24.155371449275549</v>
      </c>
      <c r="V459" s="154">
        <f t="shared" si="101"/>
        <v>0</v>
      </c>
      <c r="W459" s="154">
        <f t="shared" si="102"/>
        <v>0</v>
      </c>
      <c r="X459" s="137">
        <f t="shared" si="103"/>
        <v>0</v>
      </c>
      <c r="Y459" s="137">
        <f t="shared" si="104"/>
        <v>0</v>
      </c>
    </row>
    <row r="460" spans="1:25">
      <c r="A460" s="153">
        <v>1068</v>
      </c>
      <c r="B460" s="153" t="s">
        <v>164</v>
      </c>
      <c r="C460" s="153" t="s">
        <v>226</v>
      </c>
      <c r="D460" s="153" t="s">
        <v>269</v>
      </c>
      <c r="E460" s="153" t="s">
        <v>133</v>
      </c>
      <c r="F460" s="136" t="s">
        <v>270</v>
      </c>
      <c r="G460" s="154">
        <v>39.197993055600001</v>
      </c>
      <c r="H460" s="154">
        <v>0</v>
      </c>
      <c r="I460" s="154">
        <v>39.197993055600001</v>
      </c>
      <c r="J460" s="155">
        <f t="shared" si="92"/>
        <v>0</v>
      </c>
      <c r="K460" s="155">
        <f t="shared" si="93"/>
        <v>1</v>
      </c>
      <c r="L460" s="155">
        <f>IF(F460="Current ASP",IF(ISERROR(VLOOKUP(A460,#REF!,3,FALSE)),1,1-VLOOKUP(A460,#REF!,3,FALSE)),0)</f>
        <v>0</v>
      </c>
      <c r="M460" s="137">
        <v>2676.8427518200001</v>
      </c>
      <c r="N460" s="154">
        <f t="shared" si="94"/>
        <v>0</v>
      </c>
      <c r="O460" s="154">
        <f t="shared" si="95"/>
        <v>0</v>
      </c>
      <c r="P460" s="154">
        <f t="shared" si="96"/>
        <v>2676.8427518200001</v>
      </c>
      <c r="Q460" s="154">
        <v>1.8907262192198045E-14</v>
      </c>
      <c r="R460" s="154">
        <f t="shared" si="97"/>
        <v>0</v>
      </c>
      <c r="S460" s="154">
        <f t="shared" si="98"/>
        <v>0</v>
      </c>
      <c r="T460" s="154">
        <f t="shared" si="99"/>
        <v>1.8907262192198045E-14</v>
      </c>
      <c r="U460" s="154">
        <f t="shared" si="100"/>
        <v>0</v>
      </c>
      <c r="V460" s="154">
        <f t="shared" si="101"/>
        <v>0</v>
      </c>
      <c r="W460" s="154">
        <f t="shared" si="102"/>
        <v>2676.8427518200001</v>
      </c>
      <c r="X460" s="137">
        <f t="shared" si="103"/>
        <v>0</v>
      </c>
      <c r="Y460" s="137">
        <f t="shared" si="104"/>
        <v>0</v>
      </c>
    </row>
    <row r="461" spans="1:25">
      <c r="A461" s="153">
        <v>1069</v>
      </c>
      <c r="B461" s="153" t="s">
        <v>164</v>
      </c>
      <c r="C461" s="153" t="s">
        <v>165</v>
      </c>
      <c r="D461" s="153" t="s">
        <v>281</v>
      </c>
      <c r="E461" s="153" t="s">
        <v>167</v>
      </c>
      <c r="F461" s="136" t="s">
        <v>168</v>
      </c>
      <c r="G461" s="154">
        <v>16.726046912299999</v>
      </c>
      <c r="H461" s="154">
        <v>0</v>
      </c>
      <c r="I461" s="154">
        <v>0</v>
      </c>
      <c r="J461" s="155">
        <f t="shared" si="92"/>
        <v>0</v>
      </c>
      <c r="K461" s="155">
        <f t="shared" si="93"/>
        <v>0</v>
      </c>
      <c r="L461" s="155">
        <f>IF(F461="Current ASP",IF(ISERROR(VLOOKUP(A461,#REF!,3,FALSE)),1,1-VLOOKUP(A461,#REF!,3,FALSE)),0)</f>
        <v>0</v>
      </c>
      <c r="M461" s="137">
        <v>735.71848475399997</v>
      </c>
      <c r="N461" s="154">
        <f t="shared" si="94"/>
        <v>735.71848475399997</v>
      </c>
      <c r="O461" s="154">
        <f t="shared" si="95"/>
        <v>0</v>
      </c>
      <c r="P461" s="154">
        <f t="shared" si="96"/>
        <v>0</v>
      </c>
      <c r="Q461" s="154">
        <v>24.455085856278068</v>
      </c>
      <c r="R461" s="154">
        <f t="shared" si="97"/>
        <v>24.455085856278068</v>
      </c>
      <c r="S461" s="154">
        <f t="shared" si="98"/>
        <v>0</v>
      </c>
      <c r="T461" s="154">
        <f t="shared" si="99"/>
        <v>0</v>
      </c>
      <c r="U461" s="154">
        <f t="shared" si="100"/>
        <v>760.17357061027803</v>
      </c>
      <c r="V461" s="154">
        <f t="shared" si="101"/>
        <v>0</v>
      </c>
      <c r="W461" s="154">
        <f t="shared" si="102"/>
        <v>0</v>
      </c>
      <c r="X461" s="137">
        <f t="shared" si="103"/>
        <v>0</v>
      </c>
      <c r="Y461" s="137">
        <f t="shared" si="104"/>
        <v>0</v>
      </c>
    </row>
    <row r="462" spans="1:25">
      <c r="A462" s="153">
        <v>1070</v>
      </c>
      <c r="B462" s="153" t="s">
        <v>164</v>
      </c>
      <c r="C462" s="153" t="s">
        <v>165</v>
      </c>
      <c r="D462" s="153" t="s">
        <v>283</v>
      </c>
      <c r="E462" s="153" t="s">
        <v>167</v>
      </c>
      <c r="F462" s="136" t="s">
        <v>168</v>
      </c>
      <c r="G462" s="154">
        <v>12.229791629999999</v>
      </c>
      <c r="H462" s="154">
        <v>0</v>
      </c>
      <c r="I462" s="154">
        <v>0</v>
      </c>
      <c r="J462" s="155">
        <f t="shared" si="92"/>
        <v>0</v>
      </c>
      <c r="K462" s="155">
        <f t="shared" si="93"/>
        <v>0</v>
      </c>
      <c r="L462" s="155">
        <f>IF(F462="Current ASP",IF(ISERROR(VLOOKUP(A462,#REF!,3,FALSE)),1,1-VLOOKUP(A462,#REF!,3,FALSE)),0)</f>
        <v>0</v>
      </c>
      <c r="M462" s="137">
        <v>1236.6087812000001</v>
      </c>
      <c r="N462" s="154">
        <f t="shared" si="94"/>
        <v>1236.6087812000001</v>
      </c>
      <c r="O462" s="154">
        <f t="shared" si="95"/>
        <v>0</v>
      </c>
      <c r="P462" s="154">
        <f t="shared" si="96"/>
        <v>0</v>
      </c>
      <c r="Q462" s="154">
        <v>1627.5613287745339</v>
      </c>
      <c r="R462" s="154">
        <f t="shared" si="97"/>
        <v>1627.5613287745339</v>
      </c>
      <c r="S462" s="154">
        <f t="shared" si="98"/>
        <v>0</v>
      </c>
      <c r="T462" s="154">
        <f t="shared" si="99"/>
        <v>0</v>
      </c>
      <c r="U462" s="154">
        <f t="shared" si="100"/>
        <v>2864.1701099745342</v>
      </c>
      <c r="V462" s="154">
        <f t="shared" si="101"/>
        <v>0</v>
      </c>
      <c r="W462" s="154">
        <f t="shared" si="102"/>
        <v>0</v>
      </c>
      <c r="X462" s="137">
        <f t="shared" si="103"/>
        <v>0</v>
      </c>
      <c r="Y462" s="137">
        <f t="shared" si="104"/>
        <v>0</v>
      </c>
    </row>
    <row r="463" spans="1:25">
      <c r="A463" s="153">
        <v>1071</v>
      </c>
      <c r="B463" s="153" t="s">
        <v>164</v>
      </c>
      <c r="C463" s="153" t="s">
        <v>165</v>
      </c>
      <c r="D463" s="153" t="s">
        <v>281</v>
      </c>
      <c r="E463" s="153" t="s">
        <v>167</v>
      </c>
      <c r="F463" s="136" t="s">
        <v>168</v>
      </c>
      <c r="G463" s="154">
        <v>14.096247181900001</v>
      </c>
      <c r="H463" s="154">
        <v>0</v>
      </c>
      <c r="I463" s="154">
        <v>0</v>
      </c>
      <c r="J463" s="155">
        <f t="shared" si="92"/>
        <v>0</v>
      </c>
      <c r="K463" s="155">
        <f t="shared" si="93"/>
        <v>0</v>
      </c>
      <c r="L463" s="155">
        <f>IF(F463="Current ASP",IF(ISERROR(VLOOKUP(A463,#REF!,3,FALSE)),1,1-VLOOKUP(A463,#REF!,3,FALSE)),0)</f>
        <v>0</v>
      </c>
      <c r="M463" s="137">
        <v>2173.5901640100001</v>
      </c>
      <c r="N463" s="154">
        <f t="shared" si="94"/>
        <v>2173.5901640100001</v>
      </c>
      <c r="O463" s="154">
        <f t="shared" si="95"/>
        <v>0</v>
      </c>
      <c r="P463" s="154">
        <f t="shared" si="96"/>
        <v>0</v>
      </c>
      <c r="Q463" s="154">
        <v>825.89537197585992</v>
      </c>
      <c r="R463" s="154">
        <f t="shared" si="97"/>
        <v>825.89537197585992</v>
      </c>
      <c r="S463" s="154">
        <f t="shared" si="98"/>
        <v>0</v>
      </c>
      <c r="T463" s="154">
        <f t="shared" si="99"/>
        <v>0</v>
      </c>
      <c r="U463" s="154">
        <f t="shared" si="100"/>
        <v>2999.4855359858602</v>
      </c>
      <c r="V463" s="154">
        <f t="shared" si="101"/>
        <v>0</v>
      </c>
      <c r="W463" s="154">
        <f t="shared" si="102"/>
        <v>0</v>
      </c>
      <c r="X463" s="137">
        <f t="shared" si="103"/>
        <v>0</v>
      </c>
      <c r="Y463" s="137">
        <f t="shared" si="104"/>
        <v>0</v>
      </c>
    </row>
    <row r="464" spans="1:25">
      <c r="A464" s="153">
        <v>1072</v>
      </c>
      <c r="B464" s="153" t="s">
        <v>164</v>
      </c>
      <c r="C464" s="153" t="s">
        <v>165</v>
      </c>
      <c r="D464" s="153" t="s">
        <v>280</v>
      </c>
      <c r="E464" s="153" t="s">
        <v>167</v>
      </c>
      <c r="F464" s="136" t="s">
        <v>168</v>
      </c>
      <c r="G464" s="154">
        <v>22.579976430599999</v>
      </c>
      <c r="H464" s="154">
        <v>0</v>
      </c>
      <c r="I464" s="154">
        <v>0</v>
      </c>
      <c r="J464" s="155">
        <f t="shared" si="92"/>
        <v>0</v>
      </c>
      <c r="K464" s="155">
        <f t="shared" si="93"/>
        <v>0</v>
      </c>
      <c r="L464" s="155">
        <f>IF(F464="Current ASP",IF(ISERROR(VLOOKUP(A464,#REF!,3,FALSE)),1,1-VLOOKUP(A464,#REF!,3,FALSE)),0)</f>
        <v>0</v>
      </c>
      <c r="M464" s="137">
        <v>1037.89385827</v>
      </c>
      <c r="N464" s="154">
        <f t="shared" si="94"/>
        <v>1037.89385827</v>
      </c>
      <c r="O464" s="154">
        <f t="shared" si="95"/>
        <v>0</v>
      </c>
      <c r="P464" s="154">
        <f t="shared" si="96"/>
        <v>0</v>
      </c>
      <c r="Q464" s="154">
        <v>114.06642332550773</v>
      </c>
      <c r="R464" s="154">
        <f t="shared" si="97"/>
        <v>114.06642332550773</v>
      </c>
      <c r="S464" s="154">
        <f t="shared" si="98"/>
        <v>0</v>
      </c>
      <c r="T464" s="154">
        <f t="shared" si="99"/>
        <v>0</v>
      </c>
      <c r="U464" s="154">
        <f t="shared" si="100"/>
        <v>1151.9602815955077</v>
      </c>
      <c r="V464" s="154">
        <f t="shared" si="101"/>
        <v>0</v>
      </c>
      <c r="W464" s="154">
        <f t="shared" si="102"/>
        <v>0</v>
      </c>
      <c r="X464" s="137">
        <f t="shared" si="103"/>
        <v>0</v>
      </c>
      <c r="Y464" s="137">
        <f t="shared" si="104"/>
        <v>0</v>
      </c>
    </row>
    <row r="465" spans="1:25">
      <c r="A465" s="153">
        <v>1073</v>
      </c>
      <c r="B465" s="153" t="s">
        <v>164</v>
      </c>
      <c r="C465" s="153" t="s">
        <v>165</v>
      </c>
      <c r="D465" s="153" t="s">
        <v>280</v>
      </c>
      <c r="E465" s="153" t="s">
        <v>167</v>
      </c>
      <c r="F465" s="136" t="s">
        <v>168</v>
      </c>
      <c r="G465" s="154">
        <v>12.848856294500001</v>
      </c>
      <c r="H465" s="154">
        <v>0</v>
      </c>
      <c r="I465" s="154">
        <v>0</v>
      </c>
      <c r="J465" s="155">
        <f t="shared" si="92"/>
        <v>0</v>
      </c>
      <c r="K465" s="155">
        <f t="shared" si="93"/>
        <v>0</v>
      </c>
      <c r="L465" s="155">
        <f>IF(F465="Current ASP",IF(ISERROR(VLOOKUP(A465,#REF!,3,FALSE)),1,1-VLOOKUP(A465,#REF!,3,FALSE)),0)</f>
        <v>0</v>
      </c>
      <c r="M465" s="137">
        <v>1793.5914286100001</v>
      </c>
      <c r="N465" s="154">
        <f t="shared" si="94"/>
        <v>1793.5914286100001</v>
      </c>
      <c r="O465" s="154">
        <f t="shared" si="95"/>
        <v>0</v>
      </c>
      <c r="P465" s="154">
        <f t="shared" si="96"/>
        <v>0</v>
      </c>
      <c r="Q465" s="154">
        <v>2222.762529150295</v>
      </c>
      <c r="R465" s="154">
        <f t="shared" si="97"/>
        <v>2222.762529150295</v>
      </c>
      <c r="S465" s="154">
        <f t="shared" si="98"/>
        <v>0</v>
      </c>
      <c r="T465" s="154">
        <f t="shared" si="99"/>
        <v>0</v>
      </c>
      <c r="U465" s="154">
        <f t="shared" si="100"/>
        <v>4016.3539577602951</v>
      </c>
      <c r="V465" s="154">
        <f t="shared" si="101"/>
        <v>0</v>
      </c>
      <c r="W465" s="154">
        <f t="shared" si="102"/>
        <v>0</v>
      </c>
      <c r="X465" s="137">
        <f t="shared" si="103"/>
        <v>0</v>
      </c>
      <c r="Y465" s="137">
        <f t="shared" si="104"/>
        <v>0</v>
      </c>
    </row>
    <row r="466" spans="1:25">
      <c r="A466" s="153">
        <v>1074</v>
      </c>
      <c r="B466" s="153" t="s">
        <v>164</v>
      </c>
      <c r="C466" s="153" t="s">
        <v>165</v>
      </c>
      <c r="D466" s="153" t="s">
        <v>283</v>
      </c>
      <c r="E466" s="153" t="s">
        <v>167</v>
      </c>
      <c r="F466" s="136" t="s">
        <v>168</v>
      </c>
      <c r="G466" s="154">
        <v>11.5465310441</v>
      </c>
      <c r="H466" s="154">
        <v>0</v>
      </c>
      <c r="I466" s="154">
        <v>0</v>
      </c>
      <c r="J466" s="155">
        <f t="shared" si="92"/>
        <v>0</v>
      </c>
      <c r="K466" s="155">
        <f t="shared" si="93"/>
        <v>0</v>
      </c>
      <c r="L466" s="155">
        <f>IF(F466="Current ASP",IF(ISERROR(VLOOKUP(A466,#REF!,3,FALSE)),1,1-VLOOKUP(A466,#REF!,3,FALSE)),0)</f>
        <v>0</v>
      </c>
      <c r="M466" s="137">
        <v>2132.8305187199999</v>
      </c>
      <c r="N466" s="154">
        <f t="shared" si="94"/>
        <v>2132.8305187199999</v>
      </c>
      <c r="O466" s="154">
        <f t="shared" si="95"/>
        <v>0</v>
      </c>
      <c r="P466" s="154">
        <f t="shared" si="96"/>
        <v>0</v>
      </c>
      <c r="Q466" s="154">
        <v>2205.3827193554262</v>
      </c>
      <c r="R466" s="154">
        <f t="shared" si="97"/>
        <v>2205.3827193554262</v>
      </c>
      <c r="S466" s="154">
        <f t="shared" si="98"/>
        <v>0</v>
      </c>
      <c r="T466" s="154">
        <f t="shared" si="99"/>
        <v>0</v>
      </c>
      <c r="U466" s="154">
        <f t="shared" si="100"/>
        <v>4338.2132380754265</v>
      </c>
      <c r="V466" s="154">
        <f t="shared" si="101"/>
        <v>0</v>
      </c>
      <c r="W466" s="154">
        <f t="shared" si="102"/>
        <v>0</v>
      </c>
      <c r="X466" s="137">
        <f t="shared" si="103"/>
        <v>0</v>
      </c>
      <c r="Y466" s="137">
        <f t="shared" si="104"/>
        <v>0</v>
      </c>
    </row>
    <row r="467" spans="1:25">
      <c r="A467" s="153">
        <v>1075</v>
      </c>
      <c r="B467" s="153" t="s">
        <v>164</v>
      </c>
      <c r="C467" s="153" t="s">
        <v>165</v>
      </c>
      <c r="D467" s="153" t="s">
        <v>283</v>
      </c>
      <c r="E467" s="153" t="s">
        <v>167</v>
      </c>
      <c r="F467" s="136" t="s">
        <v>168</v>
      </c>
      <c r="G467" s="154">
        <v>24.9969906426</v>
      </c>
      <c r="H467" s="154">
        <v>0</v>
      </c>
      <c r="I467" s="154">
        <v>0</v>
      </c>
      <c r="J467" s="155">
        <f t="shared" si="92"/>
        <v>0</v>
      </c>
      <c r="K467" s="155">
        <f t="shared" si="93"/>
        <v>0</v>
      </c>
      <c r="L467" s="155">
        <f>IF(F467="Current ASP",IF(ISERROR(VLOOKUP(A467,#REF!,3,FALSE)),1,1-VLOOKUP(A467,#REF!,3,FALSE)),0)</f>
        <v>0</v>
      </c>
      <c r="M467" s="137">
        <v>2304.9184407900002</v>
      </c>
      <c r="N467" s="154">
        <f t="shared" si="94"/>
        <v>2304.9184407900002</v>
      </c>
      <c r="O467" s="154">
        <f t="shared" si="95"/>
        <v>0</v>
      </c>
      <c r="P467" s="154">
        <f t="shared" si="96"/>
        <v>0</v>
      </c>
      <c r="Q467" s="154">
        <v>636.61717847912882</v>
      </c>
      <c r="R467" s="154">
        <f t="shared" si="97"/>
        <v>636.61717847912882</v>
      </c>
      <c r="S467" s="154">
        <f t="shared" si="98"/>
        <v>0</v>
      </c>
      <c r="T467" s="154">
        <f t="shared" si="99"/>
        <v>0</v>
      </c>
      <c r="U467" s="154">
        <f t="shared" si="100"/>
        <v>2941.5356192691288</v>
      </c>
      <c r="V467" s="154">
        <f t="shared" si="101"/>
        <v>0</v>
      </c>
      <c r="W467" s="154">
        <f t="shared" si="102"/>
        <v>0</v>
      </c>
      <c r="X467" s="137">
        <f t="shared" si="103"/>
        <v>0</v>
      </c>
      <c r="Y467" s="137">
        <f t="shared" si="104"/>
        <v>0</v>
      </c>
    </row>
    <row r="468" spans="1:25">
      <c r="A468" s="153">
        <v>1076</v>
      </c>
      <c r="B468" s="153" t="s">
        <v>164</v>
      </c>
      <c r="C468" s="153" t="s">
        <v>165</v>
      </c>
      <c r="D468" s="153" t="s">
        <v>280</v>
      </c>
      <c r="E468" s="153" t="s">
        <v>167</v>
      </c>
      <c r="F468" s="136" t="s">
        <v>168</v>
      </c>
      <c r="G468" s="154">
        <v>23.0196858073</v>
      </c>
      <c r="H468" s="154">
        <v>0</v>
      </c>
      <c r="I468" s="154">
        <v>0</v>
      </c>
      <c r="J468" s="155">
        <f t="shared" si="92"/>
        <v>0</v>
      </c>
      <c r="K468" s="155">
        <f t="shared" si="93"/>
        <v>0</v>
      </c>
      <c r="L468" s="155">
        <f>IF(F468="Current ASP",IF(ISERROR(VLOOKUP(A468,#REF!,3,FALSE)),1,1-VLOOKUP(A468,#REF!,3,FALSE)),0)</f>
        <v>0</v>
      </c>
      <c r="M468" s="137">
        <v>648.535955102</v>
      </c>
      <c r="N468" s="154">
        <f t="shared" si="94"/>
        <v>648.535955102</v>
      </c>
      <c r="O468" s="154">
        <f t="shared" si="95"/>
        <v>0</v>
      </c>
      <c r="P468" s="154">
        <f t="shared" si="96"/>
        <v>0</v>
      </c>
      <c r="Q468" s="154">
        <v>126.10607314778112</v>
      </c>
      <c r="R468" s="154">
        <f t="shared" si="97"/>
        <v>126.10607314778112</v>
      </c>
      <c r="S468" s="154">
        <f t="shared" si="98"/>
        <v>0</v>
      </c>
      <c r="T468" s="154">
        <f t="shared" si="99"/>
        <v>0</v>
      </c>
      <c r="U468" s="154">
        <f t="shared" si="100"/>
        <v>774.64202824978111</v>
      </c>
      <c r="V468" s="154">
        <f t="shared" si="101"/>
        <v>0</v>
      </c>
      <c r="W468" s="154">
        <f t="shared" si="102"/>
        <v>0</v>
      </c>
      <c r="X468" s="137">
        <f t="shared" si="103"/>
        <v>0</v>
      </c>
      <c r="Y468" s="137">
        <f t="shared" si="104"/>
        <v>0</v>
      </c>
    </row>
    <row r="469" spans="1:25">
      <c r="A469" s="153">
        <v>1077</v>
      </c>
      <c r="B469" s="153" t="s">
        <v>164</v>
      </c>
      <c r="C469" s="153" t="s">
        <v>165</v>
      </c>
      <c r="D469" s="153" t="s">
        <v>260</v>
      </c>
      <c r="E469" s="153" t="s">
        <v>167</v>
      </c>
      <c r="F469" s="136" t="s">
        <v>168</v>
      </c>
      <c r="G469" s="154">
        <v>0.14009444738499999</v>
      </c>
      <c r="H469" s="154">
        <v>0</v>
      </c>
      <c r="I469" s="154">
        <v>0</v>
      </c>
      <c r="J469" s="155">
        <f t="shared" si="92"/>
        <v>0</v>
      </c>
      <c r="K469" s="155">
        <f t="shared" si="93"/>
        <v>0</v>
      </c>
      <c r="L469" s="155">
        <f>IF(F469="Current ASP",IF(ISERROR(VLOOKUP(A469,#REF!,3,FALSE)),1,1-VLOOKUP(A469,#REF!,3,FALSE)),0)</f>
        <v>0</v>
      </c>
      <c r="M469" s="137">
        <v>0</v>
      </c>
      <c r="N469" s="154">
        <f t="shared" si="94"/>
        <v>0</v>
      </c>
      <c r="O469" s="154">
        <f t="shared" si="95"/>
        <v>0</v>
      </c>
      <c r="P469" s="154">
        <f t="shared" si="96"/>
        <v>0</v>
      </c>
      <c r="Q469" s="154">
        <v>5.1511886305974537</v>
      </c>
      <c r="R469" s="154">
        <f t="shared" si="97"/>
        <v>5.1511886305974537</v>
      </c>
      <c r="S469" s="154">
        <f t="shared" si="98"/>
        <v>0</v>
      </c>
      <c r="T469" s="154">
        <f t="shared" si="99"/>
        <v>0</v>
      </c>
      <c r="U469" s="154">
        <f t="shared" si="100"/>
        <v>5.1511886305974537</v>
      </c>
      <c r="V469" s="154">
        <f t="shared" si="101"/>
        <v>0</v>
      </c>
      <c r="W469" s="154">
        <f t="shared" si="102"/>
        <v>0</v>
      </c>
      <c r="X469" s="137">
        <f t="shared" si="103"/>
        <v>0</v>
      </c>
      <c r="Y469" s="137">
        <f t="shared" si="104"/>
        <v>0</v>
      </c>
    </row>
    <row r="470" spans="1:25">
      <c r="A470" s="153">
        <v>1101</v>
      </c>
      <c r="B470" s="153" t="s">
        <v>164</v>
      </c>
      <c r="C470" s="153" t="s">
        <v>226</v>
      </c>
      <c r="D470" s="153" t="s">
        <v>284</v>
      </c>
      <c r="E470" s="153" t="s">
        <v>133</v>
      </c>
      <c r="F470" s="136" t="s">
        <v>206</v>
      </c>
      <c r="G470" s="154">
        <v>130.49394543599999</v>
      </c>
      <c r="H470" s="154">
        <v>115.56784995799998</v>
      </c>
      <c r="I470" s="154">
        <v>14.926095478000001</v>
      </c>
      <c r="J470" s="155">
        <f t="shared" si="92"/>
        <v>0.88561848269565557</v>
      </c>
      <c r="K470" s="155">
        <f t="shared" si="93"/>
        <v>0.11438151730434443</v>
      </c>
      <c r="L470" s="155">
        <f>IF(F470="Current ASP",IF(ISERROR(VLOOKUP(A470,#REF!,3,FALSE)),1,1-VLOOKUP(A470,#REF!,3,FALSE)),0)</f>
        <v>1</v>
      </c>
      <c r="M470" s="137">
        <v>2189</v>
      </c>
      <c r="N470" s="154">
        <f t="shared" si="94"/>
        <v>0</v>
      </c>
      <c r="O470" s="154">
        <f t="shared" si="95"/>
        <v>1938.61885862079</v>
      </c>
      <c r="P470" s="154">
        <f t="shared" si="96"/>
        <v>250.38114137920994</v>
      </c>
      <c r="Q470" s="154">
        <v>158.22444657258342</v>
      </c>
      <c r="R470" s="154">
        <f t="shared" si="97"/>
        <v>0</v>
      </c>
      <c r="S470" s="154">
        <f t="shared" si="98"/>
        <v>140.12649429897115</v>
      </c>
      <c r="T470" s="154">
        <f t="shared" si="99"/>
        <v>18.097952273612272</v>
      </c>
      <c r="U470" s="154">
        <f t="shared" si="100"/>
        <v>0</v>
      </c>
      <c r="V470" s="154">
        <f t="shared" si="101"/>
        <v>2078.745352919761</v>
      </c>
      <c r="W470" s="154">
        <f t="shared" si="102"/>
        <v>268.4790936528222</v>
      </c>
      <c r="X470" s="137">
        <f t="shared" si="103"/>
        <v>250.38114137920994</v>
      </c>
      <c r="Y470" s="137">
        <f t="shared" si="104"/>
        <v>18.097952273612272</v>
      </c>
    </row>
    <row r="471" spans="1:25">
      <c r="A471" s="153">
        <v>1102</v>
      </c>
      <c r="B471" s="153" t="s">
        <v>164</v>
      </c>
      <c r="C471" s="153" t="s">
        <v>226</v>
      </c>
      <c r="D471" s="153" t="s">
        <v>284</v>
      </c>
      <c r="E471" s="153" t="s">
        <v>133</v>
      </c>
      <c r="F471" s="136" t="s">
        <v>206</v>
      </c>
      <c r="G471" s="154">
        <v>38.066285442500003</v>
      </c>
      <c r="H471" s="154">
        <v>38.066285442500003</v>
      </c>
      <c r="I471" s="154">
        <v>0</v>
      </c>
      <c r="J471" s="155">
        <f t="shared" si="92"/>
        <v>1</v>
      </c>
      <c r="K471" s="155">
        <f t="shared" si="93"/>
        <v>0</v>
      </c>
      <c r="L471" s="155">
        <f>IF(F471="Current ASP",IF(ISERROR(VLOOKUP(A471,#REF!,3,FALSE)),1,1-VLOOKUP(A471,#REF!,3,FALSE)),0)</f>
        <v>1</v>
      </c>
      <c r="M471" s="137">
        <v>1681</v>
      </c>
      <c r="N471" s="154">
        <f t="shared" si="94"/>
        <v>0</v>
      </c>
      <c r="O471" s="154">
        <f t="shared" si="95"/>
        <v>1681</v>
      </c>
      <c r="P471" s="154">
        <f t="shared" si="96"/>
        <v>0</v>
      </c>
      <c r="Q471" s="154">
        <v>238.07524863548656</v>
      </c>
      <c r="R471" s="154">
        <f t="shared" si="97"/>
        <v>0</v>
      </c>
      <c r="S471" s="154">
        <f t="shared" si="98"/>
        <v>238.07524863548656</v>
      </c>
      <c r="T471" s="154">
        <f t="shared" si="99"/>
        <v>0</v>
      </c>
      <c r="U471" s="154">
        <f t="shared" si="100"/>
        <v>0</v>
      </c>
      <c r="V471" s="154">
        <f t="shared" si="101"/>
        <v>1919.0752486354866</v>
      </c>
      <c r="W471" s="154">
        <f t="shared" si="102"/>
        <v>0</v>
      </c>
      <c r="X471" s="137">
        <f t="shared" si="103"/>
        <v>0</v>
      </c>
      <c r="Y471" s="137">
        <f t="shared" si="104"/>
        <v>0</v>
      </c>
    </row>
    <row r="472" spans="1:25">
      <c r="A472" s="153">
        <v>1103</v>
      </c>
      <c r="B472" s="153" t="s">
        <v>164</v>
      </c>
      <c r="C472" s="153" t="s">
        <v>226</v>
      </c>
      <c r="D472" s="153" t="s">
        <v>284</v>
      </c>
      <c r="E472" s="153" t="s">
        <v>133</v>
      </c>
      <c r="F472" s="136" t="s">
        <v>206</v>
      </c>
      <c r="G472" s="154">
        <v>45.657651241700002</v>
      </c>
      <c r="H472" s="154">
        <v>45.657651241700002</v>
      </c>
      <c r="I472" s="154">
        <v>0</v>
      </c>
      <c r="J472" s="155">
        <f t="shared" si="92"/>
        <v>1</v>
      </c>
      <c r="K472" s="155">
        <f t="shared" si="93"/>
        <v>0</v>
      </c>
      <c r="L472" s="155">
        <f>IF(F472="Current ASP",IF(ISERROR(VLOOKUP(A472,#REF!,3,FALSE)),1,1-VLOOKUP(A472,#REF!,3,FALSE)),0)</f>
        <v>1</v>
      </c>
      <c r="M472" s="137">
        <v>1702</v>
      </c>
      <c r="N472" s="154">
        <f t="shared" si="94"/>
        <v>0</v>
      </c>
      <c r="O472" s="154">
        <f t="shared" si="95"/>
        <v>1702</v>
      </c>
      <c r="P472" s="154">
        <f t="shared" si="96"/>
        <v>0</v>
      </c>
      <c r="Q472" s="154">
        <v>344.50841449630235</v>
      </c>
      <c r="R472" s="154">
        <f t="shared" si="97"/>
        <v>0</v>
      </c>
      <c r="S472" s="154">
        <f t="shared" si="98"/>
        <v>344.50841449630235</v>
      </c>
      <c r="T472" s="154">
        <f t="shared" si="99"/>
        <v>0</v>
      </c>
      <c r="U472" s="154">
        <f t="shared" si="100"/>
        <v>0</v>
      </c>
      <c r="V472" s="154">
        <f t="shared" si="101"/>
        <v>2046.5084144963023</v>
      </c>
      <c r="W472" s="154">
        <f t="shared" si="102"/>
        <v>0</v>
      </c>
      <c r="X472" s="137">
        <f t="shared" si="103"/>
        <v>0</v>
      </c>
      <c r="Y472" s="137">
        <f t="shared" si="104"/>
        <v>0</v>
      </c>
    </row>
    <row r="473" spans="1:25">
      <c r="A473" s="153">
        <v>1104</v>
      </c>
      <c r="B473" s="153" t="s">
        <v>164</v>
      </c>
      <c r="C473" s="153" t="s">
        <v>226</v>
      </c>
      <c r="D473" s="153" t="s">
        <v>284</v>
      </c>
      <c r="E473" s="153" t="s">
        <v>133</v>
      </c>
      <c r="F473" s="136" t="s">
        <v>206</v>
      </c>
      <c r="G473" s="154">
        <v>69.646123585500007</v>
      </c>
      <c r="H473" s="154">
        <v>69.646123585500007</v>
      </c>
      <c r="I473" s="154">
        <v>0</v>
      </c>
      <c r="J473" s="155">
        <f t="shared" si="92"/>
        <v>1</v>
      </c>
      <c r="K473" s="155">
        <f t="shared" si="93"/>
        <v>0</v>
      </c>
      <c r="L473" s="155">
        <f>IF(F473="Current ASP",IF(ISERROR(VLOOKUP(A473,#REF!,3,FALSE)),1,1-VLOOKUP(A473,#REF!,3,FALSE)),0)</f>
        <v>1</v>
      </c>
      <c r="M473" s="137">
        <v>3232</v>
      </c>
      <c r="N473" s="154">
        <f t="shared" si="94"/>
        <v>0</v>
      </c>
      <c r="O473" s="154">
        <f t="shared" si="95"/>
        <v>3232</v>
      </c>
      <c r="P473" s="154">
        <f t="shared" si="96"/>
        <v>0</v>
      </c>
      <c r="Q473" s="154">
        <v>257.75607910932763</v>
      </c>
      <c r="R473" s="154">
        <f t="shared" si="97"/>
        <v>0</v>
      </c>
      <c r="S473" s="154">
        <f t="shared" si="98"/>
        <v>257.75607910932763</v>
      </c>
      <c r="T473" s="154">
        <f t="shared" si="99"/>
        <v>0</v>
      </c>
      <c r="U473" s="154">
        <f t="shared" si="100"/>
        <v>0</v>
      </c>
      <c r="V473" s="154">
        <f t="shared" si="101"/>
        <v>3489.7560791093274</v>
      </c>
      <c r="W473" s="154">
        <f t="shared" si="102"/>
        <v>0</v>
      </c>
      <c r="X473" s="137">
        <f t="shared" si="103"/>
        <v>0</v>
      </c>
      <c r="Y473" s="137">
        <f t="shared" si="104"/>
        <v>0</v>
      </c>
    </row>
    <row r="474" spans="1:25">
      <c r="A474" s="153">
        <v>1105</v>
      </c>
      <c r="B474" s="153" t="s">
        <v>164</v>
      </c>
      <c r="C474" s="153" t="s">
        <v>226</v>
      </c>
      <c r="D474" s="153" t="s">
        <v>284</v>
      </c>
      <c r="E474" s="153" t="s">
        <v>133</v>
      </c>
      <c r="F474" s="136" t="s">
        <v>206</v>
      </c>
      <c r="G474" s="154">
        <v>59.529220851399998</v>
      </c>
      <c r="H474" s="154">
        <v>59.529220851399998</v>
      </c>
      <c r="I474" s="154">
        <v>0</v>
      </c>
      <c r="J474" s="155">
        <f t="shared" si="92"/>
        <v>1</v>
      </c>
      <c r="K474" s="155">
        <f t="shared" si="93"/>
        <v>0</v>
      </c>
      <c r="L474" s="155">
        <f>IF(F474="Current ASP",IF(ISERROR(VLOOKUP(A474,#REF!,3,FALSE)),1,1-VLOOKUP(A474,#REF!,3,FALSE)),0)</f>
        <v>1</v>
      </c>
      <c r="M474" s="137">
        <v>2412</v>
      </c>
      <c r="N474" s="154">
        <f t="shared" si="94"/>
        <v>0</v>
      </c>
      <c r="O474" s="154">
        <f t="shared" si="95"/>
        <v>2412</v>
      </c>
      <c r="P474" s="154">
        <f t="shared" si="96"/>
        <v>0</v>
      </c>
      <c r="Q474" s="154">
        <v>363.40437540243886</v>
      </c>
      <c r="R474" s="154">
        <f t="shared" si="97"/>
        <v>0</v>
      </c>
      <c r="S474" s="154">
        <f t="shared" si="98"/>
        <v>363.40437540243886</v>
      </c>
      <c r="T474" s="154">
        <f t="shared" si="99"/>
        <v>0</v>
      </c>
      <c r="U474" s="154">
        <f t="shared" si="100"/>
        <v>0</v>
      </c>
      <c r="V474" s="154">
        <f t="shared" si="101"/>
        <v>2775.4043754024387</v>
      </c>
      <c r="W474" s="154">
        <f t="shared" si="102"/>
        <v>0</v>
      </c>
      <c r="X474" s="137">
        <f t="shared" si="103"/>
        <v>0</v>
      </c>
      <c r="Y474" s="137">
        <f t="shared" si="104"/>
        <v>0</v>
      </c>
    </row>
    <row r="475" spans="1:25">
      <c r="A475" s="153">
        <v>1106</v>
      </c>
      <c r="B475" s="153" t="s">
        <v>164</v>
      </c>
      <c r="C475" s="153" t="s">
        <v>226</v>
      </c>
      <c r="D475" s="153" t="s">
        <v>284</v>
      </c>
      <c r="E475" s="153" t="s">
        <v>133</v>
      </c>
      <c r="F475" s="136" t="s">
        <v>206</v>
      </c>
      <c r="G475" s="154">
        <v>24.877641025999999</v>
      </c>
      <c r="H475" s="154">
        <v>24.877641025999999</v>
      </c>
      <c r="I475" s="154">
        <v>0</v>
      </c>
      <c r="J475" s="155">
        <f t="shared" si="92"/>
        <v>1</v>
      </c>
      <c r="K475" s="155">
        <f t="shared" si="93"/>
        <v>0</v>
      </c>
      <c r="L475" s="155">
        <f>IF(F475="Current ASP",IF(ISERROR(VLOOKUP(A475,#REF!,3,FALSE)),1,1-VLOOKUP(A475,#REF!,3,FALSE)),0)</f>
        <v>1</v>
      </c>
      <c r="M475" s="137">
        <v>1438</v>
      </c>
      <c r="N475" s="154">
        <f t="shared" si="94"/>
        <v>0</v>
      </c>
      <c r="O475" s="154">
        <f t="shared" si="95"/>
        <v>1438</v>
      </c>
      <c r="P475" s="154">
        <f t="shared" si="96"/>
        <v>0</v>
      </c>
      <c r="Q475" s="154">
        <v>107.98765304108842</v>
      </c>
      <c r="R475" s="154">
        <f t="shared" si="97"/>
        <v>0</v>
      </c>
      <c r="S475" s="154">
        <f t="shared" si="98"/>
        <v>107.98765304108842</v>
      </c>
      <c r="T475" s="154">
        <f t="shared" si="99"/>
        <v>0</v>
      </c>
      <c r="U475" s="154">
        <f t="shared" si="100"/>
        <v>0</v>
      </c>
      <c r="V475" s="154">
        <f t="shared" si="101"/>
        <v>1545.9876530410884</v>
      </c>
      <c r="W475" s="154">
        <f t="shared" si="102"/>
        <v>0</v>
      </c>
      <c r="X475" s="137">
        <f t="shared" si="103"/>
        <v>0</v>
      </c>
      <c r="Y475" s="137">
        <f t="shared" si="104"/>
        <v>0</v>
      </c>
    </row>
    <row r="476" spans="1:25">
      <c r="A476" s="153">
        <v>1107</v>
      </c>
      <c r="B476" s="153" t="s">
        <v>164</v>
      </c>
      <c r="C476" s="153" t="s">
        <v>226</v>
      </c>
      <c r="D476" s="153" t="s">
        <v>285</v>
      </c>
      <c r="E476" s="153" t="s">
        <v>133</v>
      </c>
      <c r="F476" s="136" t="s">
        <v>206</v>
      </c>
      <c r="G476" s="154">
        <v>1.1259221640731463</v>
      </c>
      <c r="H476" s="154">
        <v>1.12589904633</v>
      </c>
      <c r="I476" s="154">
        <v>2.3117743146199999E-5</v>
      </c>
      <c r="J476" s="155">
        <f t="shared" si="92"/>
        <v>0.99997946772531543</v>
      </c>
      <c r="K476" s="155">
        <f t="shared" si="93"/>
        <v>2.0532274684570417E-5</v>
      </c>
      <c r="L476" s="155">
        <f>IF(F476="Current ASP",IF(ISERROR(VLOOKUP(A476,#REF!,3,FALSE)),1,1-VLOOKUP(A476,#REF!,3,FALSE)),0)</f>
        <v>1</v>
      </c>
      <c r="M476" s="137">
        <v>0</v>
      </c>
      <c r="N476" s="154">
        <f t="shared" si="94"/>
        <v>0</v>
      </c>
      <c r="O476" s="154">
        <f t="shared" si="95"/>
        <v>0</v>
      </c>
      <c r="P476" s="154">
        <f t="shared" si="96"/>
        <v>0</v>
      </c>
      <c r="Q476" s="154">
        <v>11.807468776029458</v>
      </c>
      <c r="R476" s="154">
        <f t="shared" si="97"/>
        <v>0</v>
      </c>
      <c r="S476" s="154">
        <f t="shared" si="98"/>
        <v>11.807226341837218</v>
      </c>
      <c r="T476" s="154">
        <f t="shared" si="99"/>
        <v>2.4243419223892528E-4</v>
      </c>
      <c r="U476" s="154">
        <f t="shared" si="100"/>
        <v>0</v>
      </c>
      <c r="V476" s="154">
        <f t="shared" si="101"/>
        <v>11.807226341837218</v>
      </c>
      <c r="W476" s="154">
        <f t="shared" si="102"/>
        <v>2.4243419223892528E-4</v>
      </c>
      <c r="X476" s="137">
        <f t="shared" si="103"/>
        <v>0</v>
      </c>
      <c r="Y476" s="137">
        <f t="shared" si="104"/>
        <v>2.4243419223892528E-4</v>
      </c>
    </row>
    <row r="477" spans="1:25">
      <c r="A477" s="153">
        <v>1108</v>
      </c>
      <c r="B477" s="153" t="s">
        <v>164</v>
      </c>
      <c r="C477" s="153" t="s">
        <v>226</v>
      </c>
      <c r="D477" s="153" t="s">
        <v>286</v>
      </c>
      <c r="E477" s="153" t="s">
        <v>133</v>
      </c>
      <c r="F477" s="136" t="s">
        <v>206</v>
      </c>
      <c r="G477" s="154">
        <v>113.049420621</v>
      </c>
      <c r="H477" s="154">
        <v>113.049420621</v>
      </c>
      <c r="I477" s="154">
        <v>0</v>
      </c>
      <c r="J477" s="155">
        <f t="shared" si="92"/>
        <v>1</v>
      </c>
      <c r="K477" s="155">
        <f t="shared" si="93"/>
        <v>0</v>
      </c>
      <c r="L477" s="155">
        <f>IF(F477="Current ASP",IF(ISERROR(VLOOKUP(A477,#REF!,3,FALSE)),1,1-VLOOKUP(A477,#REF!,3,FALSE)),0)</f>
        <v>1</v>
      </c>
      <c r="M477" s="137">
        <v>5237.0940000000001</v>
      </c>
      <c r="N477" s="154">
        <f t="shared" si="94"/>
        <v>0</v>
      </c>
      <c r="O477" s="154">
        <f t="shared" si="95"/>
        <v>5237.0940000000001</v>
      </c>
      <c r="P477" s="154">
        <f t="shared" si="96"/>
        <v>0</v>
      </c>
      <c r="Q477" s="154">
        <v>1324.7879522459486</v>
      </c>
      <c r="R477" s="154">
        <f t="shared" si="97"/>
        <v>0</v>
      </c>
      <c r="S477" s="154">
        <f t="shared" si="98"/>
        <v>1324.7879522459486</v>
      </c>
      <c r="T477" s="154">
        <f t="shared" si="99"/>
        <v>0</v>
      </c>
      <c r="U477" s="154">
        <f t="shared" si="100"/>
        <v>0</v>
      </c>
      <c r="V477" s="154">
        <f t="shared" si="101"/>
        <v>6561.8819522459489</v>
      </c>
      <c r="W477" s="154">
        <f t="shared" si="102"/>
        <v>0</v>
      </c>
      <c r="X477" s="137">
        <f t="shared" si="103"/>
        <v>0</v>
      </c>
      <c r="Y477" s="137">
        <f t="shared" si="104"/>
        <v>0</v>
      </c>
    </row>
    <row r="478" spans="1:25">
      <c r="A478" s="153">
        <v>1109</v>
      </c>
      <c r="B478" s="153" t="s">
        <v>164</v>
      </c>
      <c r="C478" s="153" t="s">
        <v>226</v>
      </c>
      <c r="D478" s="153" t="s">
        <v>285</v>
      </c>
      <c r="E478" s="153" t="s">
        <v>133</v>
      </c>
      <c r="F478" s="136" t="s">
        <v>206</v>
      </c>
      <c r="G478" s="154">
        <v>163.21637578229999</v>
      </c>
      <c r="H478" s="154">
        <v>46.614822707299993</v>
      </c>
      <c r="I478" s="154">
        <v>116.601553075</v>
      </c>
      <c r="J478" s="155">
        <f t="shared" si="92"/>
        <v>0.28560138334082003</v>
      </c>
      <c r="K478" s="155">
        <f t="shared" si="93"/>
        <v>0.71439861665918003</v>
      </c>
      <c r="L478" s="155">
        <f>IF(F478="Current ASP",IF(ISERROR(VLOOKUP(A478,#REF!,3,FALSE)),1,1-VLOOKUP(A478,#REF!,3,FALSE)),0)</f>
        <v>1</v>
      </c>
      <c r="M478" s="137">
        <v>9877.4795028200006</v>
      </c>
      <c r="N478" s="154">
        <f t="shared" si="94"/>
        <v>0</v>
      </c>
      <c r="O478" s="154">
        <f t="shared" si="95"/>
        <v>2821.0218099259873</v>
      </c>
      <c r="P478" s="154">
        <f t="shared" si="96"/>
        <v>7056.4576928940141</v>
      </c>
      <c r="Q478" s="154">
        <v>360.40149598217039</v>
      </c>
      <c r="R478" s="154">
        <f t="shared" si="97"/>
        <v>0</v>
      </c>
      <c r="S478" s="154">
        <f t="shared" si="98"/>
        <v>102.93116581060886</v>
      </c>
      <c r="T478" s="154">
        <f t="shared" si="99"/>
        <v>257.47033017156156</v>
      </c>
      <c r="U478" s="154">
        <f t="shared" si="100"/>
        <v>0</v>
      </c>
      <c r="V478" s="154">
        <f t="shared" si="101"/>
        <v>2923.9529757365963</v>
      </c>
      <c r="W478" s="154">
        <f t="shared" si="102"/>
        <v>7313.9280230655759</v>
      </c>
      <c r="X478" s="137">
        <f t="shared" si="103"/>
        <v>7056.4576928940141</v>
      </c>
      <c r="Y478" s="137">
        <f t="shared" si="104"/>
        <v>257.47033017156156</v>
      </c>
    </row>
    <row r="479" spans="1:25">
      <c r="A479" s="153">
        <v>1110</v>
      </c>
      <c r="B479" s="153" t="s">
        <v>164</v>
      </c>
      <c r="C479" s="153" t="s">
        <v>226</v>
      </c>
      <c r="D479" s="153" t="s">
        <v>287</v>
      </c>
      <c r="E479" s="153" t="s">
        <v>133</v>
      </c>
      <c r="F479" s="136" t="s">
        <v>206</v>
      </c>
      <c r="G479" s="154">
        <v>6.4240904581378899</v>
      </c>
      <c r="H479" s="154">
        <v>2.1037637409899999</v>
      </c>
      <c r="I479" s="154">
        <v>4.3203267171478901</v>
      </c>
      <c r="J479" s="155">
        <f t="shared" si="92"/>
        <v>0.32748040437771242</v>
      </c>
      <c r="K479" s="155">
        <f t="shared" si="93"/>
        <v>0.67251959562228758</v>
      </c>
      <c r="L479" s="155">
        <f>IF(F479="Current ASP",IF(ISERROR(VLOOKUP(A479,#REF!,3,FALSE)),1,1-VLOOKUP(A479,#REF!,3,FALSE)),0)</f>
        <v>1</v>
      </c>
      <c r="M479" s="137">
        <v>0</v>
      </c>
      <c r="N479" s="154">
        <f t="shared" si="94"/>
        <v>0</v>
      </c>
      <c r="O479" s="154">
        <f t="shared" si="95"/>
        <v>0</v>
      </c>
      <c r="P479" s="154">
        <f t="shared" si="96"/>
        <v>0</v>
      </c>
      <c r="Q479" s="154">
        <v>24.381420733313945</v>
      </c>
      <c r="R479" s="154">
        <f t="shared" si="97"/>
        <v>0</v>
      </c>
      <c r="S479" s="154">
        <f t="shared" si="98"/>
        <v>7.9844375210487923</v>
      </c>
      <c r="T479" s="154">
        <f t="shared" si="99"/>
        <v>16.396983212265152</v>
      </c>
      <c r="U479" s="154">
        <f t="shared" si="100"/>
        <v>0</v>
      </c>
      <c r="V479" s="154">
        <f t="shared" si="101"/>
        <v>7.9844375210487923</v>
      </c>
      <c r="W479" s="154">
        <f t="shared" si="102"/>
        <v>16.396983212265152</v>
      </c>
      <c r="X479" s="137">
        <f t="shared" si="103"/>
        <v>0</v>
      </c>
      <c r="Y479" s="137">
        <f t="shared" si="104"/>
        <v>16.396983212265152</v>
      </c>
    </row>
    <row r="480" spans="1:25">
      <c r="A480" s="153">
        <v>1111</v>
      </c>
      <c r="B480" s="153" t="s">
        <v>164</v>
      </c>
      <c r="C480" s="153" t="s">
        <v>226</v>
      </c>
      <c r="D480" s="153" t="s">
        <v>287</v>
      </c>
      <c r="E480" s="153" t="s">
        <v>133</v>
      </c>
      <c r="F480" s="136" t="s">
        <v>206</v>
      </c>
      <c r="G480" s="154">
        <v>96.674831606400005</v>
      </c>
      <c r="H480" s="154">
        <v>96.674831606400005</v>
      </c>
      <c r="I480" s="154">
        <v>0</v>
      </c>
      <c r="J480" s="155">
        <f t="shared" si="92"/>
        <v>1</v>
      </c>
      <c r="K480" s="155">
        <f t="shared" si="93"/>
        <v>0</v>
      </c>
      <c r="L480" s="155">
        <f>IF(F480="Current ASP",IF(ISERROR(VLOOKUP(A480,#REF!,3,FALSE)),1,1-VLOOKUP(A480,#REF!,3,FALSE)),0)</f>
        <v>1</v>
      </c>
      <c r="M480" s="137">
        <v>7726.1840000000002</v>
      </c>
      <c r="N480" s="154">
        <f t="shared" si="94"/>
        <v>0</v>
      </c>
      <c r="O480" s="154">
        <f t="shared" si="95"/>
        <v>7726.1840000000002</v>
      </c>
      <c r="P480" s="154">
        <f t="shared" si="96"/>
        <v>0</v>
      </c>
      <c r="Q480" s="154">
        <v>1619.075106345839</v>
      </c>
      <c r="R480" s="154">
        <f t="shared" si="97"/>
        <v>0</v>
      </c>
      <c r="S480" s="154">
        <f t="shared" si="98"/>
        <v>1619.075106345839</v>
      </c>
      <c r="T480" s="154">
        <f t="shared" si="99"/>
        <v>0</v>
      </c>
      <c r="U480" s="154">
        <f t="shared" si="100"/>
        <v>0</v>
      </c>
      <c r="V480" s="154">
        <f t="shared" si="101"/>
        <v>9345.2591063458385</v>
      </c>
      <c r="W480" s="154">
        <f t="shared" si="102"/>
        <v>0</v>
      </c>
      <c r="X480" s="137">
        <f t="shared" si="103"/>
        <v>0</v>
      </c>
      <c r="Y480" s="137">
        <f t="shared" si="104"/>
        <v>0</v>
      </c>
    </row>
    <row r="481" spans="1:25">
      <c r="A481" s="153">
        <v>1117</v>
      </c>
      <c r="B481" s="153" t="s">
        <v>164</v>
      </c>
      <c r="C481" s="153" t="s">
        <v>226</v>
      </c>
      <c r="D481" s="153" t="s">
        <v>287</v>
      </c>
      <c r="E481" s="153" t="s">
        <v>133</v>
      </c>
      <c r="F481" s="136" t="s">
        <v>206</v>
      </c>
      <c r="G481" s="154">
        <v>32.438802515799999</v>
      </c>
      <c r="H481" s="154">
        <v>32.438802515799999</v>
      </c>
      <c r="I481" s="154">
        <v>0</v>
      </c>
      <c r="J481" s="155">
        <f t="shared" si="92"/>
        <v>1</v>
      </c>
      <c r="K481" s="155">
        <f t="shared" si="93"/>
        <v>0</v>
      </c>
      <c r="L481" s="155">
        <f>IF(F481="Current ASP",IF(ISERROR(VLOOKUP(A481,#REF!,3,FALSE)),1,1-VLOOKUP(A481,#REF!,3,FALSE)),0)</f>
        <v>1</v>
      </c>
      <c r="M481" s="137">
        <v>1337.6</v>
      </c>
      <c r="N481" s="154">
        <f t="shared" si="94"/>
        <v>0</v>
      </c>
      <c r="O481" s="154">
        <f t="shared" si="95"/>
        <v>1337.6</v>
      </c>
      <c r="P481" s="154">
        <f t="shared" si="96"/>
        <v>0</v>
      </c>
      <c r="Q481" s="154">
        <v>10.905914503257261</v>
      </c>
      <c r="R481" s="154">
        <f t="shared" si="97"/>
        <v>0</v>
      </c>
      <c r="S481" s="154">
        <f t="shared" si="98"/>
        <v>10.905914503257261</v>
      </c>
      <c r="T481" s="154">
        <f t="shared" si="99"/>
        <v>0</v>
      </c>
      <c r="U481" s="154">
        <f t="shared" si="100"/>
        <v>0</v>
      </c>
      <c r="V481" s="154">
        <f t="shared" si="101"/>
        <v>1348.5059145032571</v>
      </c>
      <c r="W481" s="154">
        <f t="shared" si="102"/>
        <v>0</v>
      </c>
      <c r="X481" s="137">
        <f t="shared" si="103"/>
        <v>0</v>
      </c>
      <c r="Y481" s="137">
        <f t="shared" si="104"/>
        <v>0</v>
      </c>
    </row>
    <row r="482" spans="1:25">
      <c r="A482" s="153">
        <v>1118</v>
      </c>
      <c r="B482" s="153" t="s">
        <v>164</v>
      </c>
      <c r="C482" s="153" t="s">
        <v>226</v>
      </c>
      <c r="D482" s="153" t="s">
        <v>286</v>
      </c>
      <c r="E482" s="153" t="s">
        <v>133</v>
      </c>
      <c r="F482" s="136" t="s">
        <v>206</v>
      </c>
      <c r="G482" s="154">
        <v>75.703278578449996</v>
      </c>
      <c r="H482" s="154">
        <v>72.782532392899995</v>
      </c>
      <c r="I482" s="154">
        <v>2.9207461855500001</v>
      </c>
      <c r="J482" s="155">
        <f t="shared" si="92"/>
        <v>0.96141849811004843</v>
      </c>
      <c r="K482" s="155">
        <f t="shared" si="93"/>
        <v>3.8581501889951575E-2</v>
      </c>
      <c r="L482" s="155">
        <f>IF(F482="Current ASP",IF(ISERROR(VLOOKUP(A482,#REF!,3,FALSE)),1,1-VLOOKUP(A482,#REF!,3,FALSE)),0)</f>
        <v>1</v>
      </c>
      <c r="M482" s="137">
        <v>4919.93</v>
      </c>
      <c r="N482" s="154">
        <f t="shared" si="94"/>
        <v>0</v>
      </c>
      <c r="O482" s="154">
        <f t="shared" si="95"/>
        <v>4730.111711406571</v>
      </c>
      <c r="P482" s="154">
        <f t="shared" si="96"/>
        <v>189.81828859342946</v>
      </c>
      <c r="Q482" s="154">
        <v>51.858479347672265</v>
      </c>
      <c r="R482" s="154">
        <f t="shared" si="97"/>
        <v>0</v>
      </c>
      <c r="S482" s="154">
        <f t="shared" si="98"/>
        <v>49.857701328710036</v>
      </c>
      <c r="T482" s="154">
        <f t="shared" si="99"/>
        <v>2.0007780189622322</v>
      </c>
      <c r="U482" s="154">
        <f t="shared" si="100"/>
        <v>0</v>
      </c>
      <c r="V482" s="154">
        <f t="shared" si="101"/>
        <v>4779.9694127352814</v>
      </c>
      <c r="W482" s="154">
        <f t="shared" si="102"/>
        <v>191.81906661239168</v>
      </c>
      <c r="X482" s="137">
        <f t="shared" si="103"/>
        <v>189.81828859342946</v>
      </c>
      <c r="Y482" s="137">
        <f t="shared" si="104"/>
        <v>2.0007780189622322</v>
      </c>
    </row>
    <row r="483" spans="1:25">
      <c r="A483" s="153">
        <v>1119</v>
      </c>
      <c r="B483" s="153" t="s">
        <v>164</v>
      </c>
      <c r="C483" s="153" t="s">
        <v>226</v>
      </c>
      <c r="D483" s="153" t="s">
        <v>287</v>
      </c>
      <c r="E483" s="153" t="s">
        <v>133</v>
      </c>
      <c r="F483" s="136" t="s">
        <v>206</v>
      </c>
      <c r="G483" s="154">
        <v>147.4120176468</v>
      </c>
      <c r="H483" s="154">
        <v>87.301256403400004</v>
      </c>
      <c r="I483" s="154">
        <v>60.110761243399999</v>
      </c>
      <c r="J483" s="155">
        <f t="shared" si="92"/>
        <v>0.59222618207814159</v>
      </c>
      <c r="K483" s="155">
        <f t="shared" si="93"/>
        <v>0.40777381792185841</v>
      </c>
      <c r="L483" s="155">
        <f>IF(F483="Current ASP",IF(ISERROR(VLOOKUP(A483,#REF!,3,FALSE)),1,1-VLOOKUP(A483,#REF!,3,FALSE)),0)</f>
        <v>1</v>
      </c>
      <c r="M483" s="137">
        <v>6901.3692930200004</v>
      </c>
      <c r="N483" s="154">
        <f t="shared" si="94"/>
        <v>0</v>
      </c>
      <c r="O483" s="154">
        <f t="shared" si="95"/>
        <v>4087.1715875165582</v>
      </c>
      <c r="P483" s="154">
        <f t="shared" si="96"/>
        <v>2814.1977055034422</v>
      </c>
      <c r="Q483" s="154">
        <v>0</v>
      </c>
      <c r="R483" s="154">
        <f t="shared" si="97"/>
        <v>0</v>
      </c>
      <c r="S483" s="154">
        <f t="shared" si="98"/>
        <v>0</v>
      </c>
      <c r="T483" s="154">
        <f t="shared" si="99"/>
        <v>0</v>
      </c>
      <c r="U483" s="154">
        <f t="shared" si="100"/>
        <v>0</v>
      </c>
      <c r="V483" s="154">
        <f t="shared" si="101"/>
        <v>4087.1715875165582</v>
      </c>
      <c r="W483" s="154">
        <f t="shared" si="102"/>
        <v>2814.1977055034422</v>
      </c>
      <c r="X483" s="137">
        <f t="shared" si="103"/>
        <v>2814.1977055034422</v>
      </c>
      <c r="Y483" s="137">
        <f t="shared" si="104"/>
        <v>0</v>
      </c>
    </row>
    <row r="484" spans="1:25">
      <c r="A484" s="153">
        <v>1120</v>
      </c>
      <c r="B484" s="153" t="s">
        <v>164</v>
      </c>
      <c r="C484" s="153" t="s">
        <v>226</v>
      </c>
      <c r="D484" s="153" t="s">
        <v>287</v>
      </c>
      <c r="E484" s="153" t="s">
        <v>133</v>
      </c>
      <c r="F484" s="136" t="s">
        <v>206</v>
      </c>
      <c r="G484" s="154">
        <v>12.2017190744</v>
      </c>
      <c r="H484" s="154">
        <v>12.2017190744</v>
      </c>
      <c r="I484" s="154">
        <v>0</v>
      </c>
      <c r="J484" s="155">
        <f t="shared" si="92"/>
        <v>1</v>
      </c>
      <c r="K484" s="155">
        <f t="shared" si="93"/>
        <v>0</v>
      </c>
      <c r="L484" s="155">
        <f>IF(F484="Current ASP",IF(ISERROR(VLOOKUP(A484,#REF!,3,FALSE)),1,1-VLOOKUP(A484,#REF!,3,FALSE)),0)</f>
        <v>1</v>
      </c>
      <c r="M484" s="137">
        <v>606.1</v>
      </c>
      <c r="N484" s="154">
        <f t="shared" si="94"/>
        <v>0</v>
      </c>
      <c r="O484" s="154">
        <f t="shared" si="95"/>
        <v>606.1</v>
      </c>
      <c r="P484" s="154">
        <f t="shared" si="96"/>
        <v>0</v>
      </c>
      <c r="Q484" s="154">
        <v>0</v>
      </c>
      <c r="R484" s="154">
        <f t="shared" si="97"/>
        <v>0</v>
      </c>
      <c r="S484" s="154">
        <f t="shared" si="98"/>
        <v>0</v>
      </c>
      <c r="T484" s="154">
        <f t="shared" si="99"/>
        <v>0</v>
      </c>
      <c r="U484" s="154">
        <f t="shared" si="100"/>
        <v>0</v>
      </c>
      <c r="V484" s="154">
        <f t="shared" si="101"/>
        <v>606.1</v>
      </c>
      <c r="W484" s="154">
        <f t="shared" si="102"/>
        <v>0</v>
      </c>
      <c r="X484" s="137">
        <f t="shared" si="103"/>
        <v>0</v>
      </c>
      <c r="Y484" s="137">
        <f t="shared" si="104"/>
        <v>0</v>
      </c>
    </row>
    <row r="485" spans="1:25">
      <c r="A485" s="153">
        <v>1121</v>
      </c>
      <c r="B485" s="153" t="s">
        <v>164</v>
      </c>
      <c r="C485" s="153" t="s">
        <v>226</v>
      </c>
      <c r="D485" s="153" t="s">
        <v>272</v>
      </c>
      <c r="E485" s="153" t="s">
        <v>133</v>
      </c>
      <c r="F485" s="136" t="s">
        <v>270</v>
      </c>
      <c r="G485" s="154">
        <v>51.541175123544001</v>
      </c>
      <c r="H485" s="154">
        <v>0</v>
      </c>
      <c r="I485" s="154">
        <v>51.541175123544001</v>
      </c>
      <c r="J485" s="155">
        <f t="shared" si="92"/>
        <v>0</v>
      </c>
      <c r="K485" s="155">
        <f t="shared" si="93"/>
        <v>1</v>
      </c>
      <c r="L485" s="155">
        <f>IF(F485="Current ASP",IF(ISERROR(VLOOKUP(A485,#REF!,3,FALSE)),1,1-VLOOKUP(A485,#REF!,3,FALSE)),0)</f>
        <v>0</v>
      </c>
      <c r="M485" s="137">
        <v>3163.3687524299999</v>
      </c>
      <c r="N485" s="154">
        <f t="shared" si="94"/>
        <v>0</v>
      </c>
      <c r="O485" s="154">
        <f t="shared" si="95"/>
        <v>0</v>
      </c>
      <c r="P485" s="154">
        <f t="shared" si="96"/>
        <v>3163.3687524299999</v>
      </c>
      <c r="Q485" s="154">
        <v>0</v>
      </c>
      <c r="R485" s="154">
        <f t="shared" si="97"/>
        <v>0</v>
      </c>
      <c r="S485" s="154">
        <f t="shared" si="98"/>
        <v>0</v>
      </c>
      <c r="T485" s="154">
        <f t="shared" si="99"/>
        <v>0</v>
      </c>
      <c r="U485" s="154">
        <f t="shared" si="100"/>
        <v>0</v>
      </c>
      <c r="V485" s="154">
        <f t="shared" si="101"/>
        <v>0</v>
      </c>
      <c r="W485" s="154">
        <f t="shared" si="102"/>
        <v>3163.3687524299999</v>
      </c>
      <c r="X485" s="137">
        <f t="shared" si="103"/>
        <v>0</v>
      </c>
      <c r="Y485" s="137">
        <f t="shared" si="104"/>
        <v>0</v>
      </c>
    </row>
    <row r="486" spans="1:25">
      <c r="A486" s="153">
        <v>1122</v>
      </c>
      <c r="B486" s="153" t="s">
        <v>164</v>
      </c>
      <c r="C486" s="153" t="s">
        <v>226</v>
      </c>
      <c r="D486" s="153" t="s">
        <v>273</v>
      </c>
      <c r="E486" s="153" t="s">
        <v>133</v>
      </c>
      <c r="F486" s="136" t="s">
        <v>270</v>
      </c>
      <c r="G486" s="154">
        <v>101.8494232537718</v>
      </c>
      <c r="H486" s="154">
        <v>0</v>
      </c>
      <c r="I486" s="154">
        <v>101.8494232537718</v>
      </c>
      <c r="J486" s="155">
        <f t="shared" si="92"/>
        <v>0</v>
      </c>
      <c r="K486" s="155">
        <f t="shared" si="93"/>
        <v>1</v>
      </c>
      <c r="L486" s="155">
        <f>IF(F486="Current ASP",IF(ISERROR(VLOOKUP(A486,#REF!,3,FALSE)),1,1-VLOOKUP(A486,#REF!,3,FALSE)),0)</f>
        <v>0</v>
      </c>
      <c r="M486" s="137">
        <v>6552.4740798599996</v>
      </c>
      <c r="N486" s="154">
        <f t="shared" si="94"/>
        <v>0</v>
      </c>
      <c r="O486" s="154">
        <f t="shared" si="95"/>
        <v>0</v>
      </c>
      <c r="P486" s="154">
        <f t="shared" si="96"/>
        <v>6552.4740798599996</v>
      </c>
      <c r="Q486" s="154">
        <v>0</v>
      </c>
      <c r="R486" s="154">
        <f t="shared" si="97"/>
        <v>0</v>
      </c>
      <c r="S486" s="154">
        <f t="shared" si="98"/>
        <v>0</v>
      </c>
      <c r="T486" s="154">
        <f t="shared" si="99"/>
        <v>0</v>
      </c>
      <c r="U486" s="154">
        <f t="shared" si="100"/>
        <v>0</v>
      </c>
      <c r="V486" s="154">
        <f t="shared" si="101"/>
        <v>0</v>
      </c>
      <c r="W486" s="154">
        <f t="shared" si="102"/>
        <v>6552.4740798599996</v>
      </c>
      <c r="X486" s="137">
        <f t="shared" si="103"/>
        <v>0</v>
      </c>
      <c r="Y486" s="137">
        <f t="shared" si="104"/>
        <v>0</v>
      </c>
    </row>
    <row r="487" spans="1:25">
      <c r="A487" s="153">
        <v>1123</v>
      </c>
      <c r="B487" s="153" t="s">
        <v>164</v>
      </c>
      <c r="C487" s="153" t="s">
        <v>226</v>
      </c>
      <c r="D487" s="153" t="s">
        <v>275</v>
      </c>
      <c r="E487" s="153" t="s">
        <v>133</v>
      </c>
      <c r="F487" s="136" t="s">
        <v>206</v>
      </c>
      <c r="G487" s="154">
        <v>91.418503521800091</v>
      </c>
      <c r="H487" s="154">
        <v>0</v>
      </c>
      <c r="I487" s="154">
        <v>91.418503521800091</v>
      </c>
      <c r="J487" s="155">
        <f t="shared" si="92"/>
        <v>0</v>
      </c>
      <c r="K487" s="155">
        <f t="shared" si="93"/>
        <v>1</v>
      </c>
      <c r="L487" s="155">
        <f>IF(F487="Current ASP",IF(ISERROR(VLOOKUP(A487,#REF!,3,FALSE)),1,1-VLOOKUP(A487,#REF!,3,FALSE)),0)</f>
        <v>1</v>
      </c>
      <c r="M487" s="137">
        <v>8043.1709067199999</v>
      </c>
      <c r="N487" s="154">
        <f t="shared" si="94"/>
        <v>0</v>
      </c>
      <c r="O487" s="154">
        <f t="shared" si="95"/>
        <v>0</v>
      </c>
      <c r="P487" s="154">
        <f t="shared" si="96"/>
        <v>8043.1709067199999</v>
      </c>
      <c r="Q487" s="154">
        <v>0</v>
      </c>
      <c r="R487" s="154">
        <f t="shared" si="97"/>
        <v>0</v>
      </c>
      <c r="S487" s="154">
        <f t="shared" si="98"/>
        <v>0</v>
      </c>
      <c r="T487" s="154">
        <f t="shared" si="99"/>
        <v>0</v>
      </c>
      <c r="U487" s="154">
        <f t="shared" si="100"/>
        <v>0</v>
      </c>
      <c r="V487" s="154">
        <f t="shared" si="101"/>
        <v>0</v>
      </c>
      <c r="W487" s="154">
        <f t="shared" si="102"/>
        <v>8043.1709067199999</v>
      </c>
      <c r="X487" s="137">
        <f t="shared" si="103"/>
        <v>8043.1709067199999</v>
      </c>
      <c r="Y487" s="137">
        <f t="shared" si="104"/>
        <v>0</v>
      </c>
    </row>
    <row r="488" spans="1:25">
      <c r="A488" s="153">
        <v>1124</v>
      </c>
      <c r="B488" s="153" t="s">
        <v>164</v>
      </c>
      <c r="C488" s="153" t="s">
        <v>226</v>
      </c>
      <c r="D488" s="153" t="s">
        <v>274</v>
      </c>
      <c r="E488" s="153" t="s">
        <v>133</v>
      </c>
      <c r="F488" s="136" t="s">
        <v>206</v>
      </c>
      <c r="G488" s="154">
        <v>67.877003154899995</v>
      </c>
      <c r="H488" s="154">
        <v>20.553535731199993</v>
      </c>
      <c r="I488" s="154">
        <v>47.323467423700002</v>
      </c>
      <c r="J488" s="155">
        <f t="shared" si="92"/>
        <v>0.30280558622034931</v>
      </c>
      <c r="K488" s="155">
        <f t="shared" si="93"/>
        <v>0.69719441377965063</v>
      </c>
      <c r="L488" s="155">
        <f>IF(F488="Current ASP",IF(ISERROR(VLOOKUP(A488,#REF!,3,FALSE)),1,1-VLOOKUP(A488,#REF!,3,FALSE)),0)</f>
        <v>1</v>
      </c>
      <c r="M488" s="137">
        <v>3449.4986752300001</v>
      </c>
      <c r="N488" s="154">
        <f t="shared" si="94"/>
        <v>0</v>
      </c>
      <c r="O488" s="154">
        <f t="shared" si="95"/>
        <v>1044.5274685193385</v>
      </c>
      <c r="P488" s="154">
        <f t="shared" si="96"/>
        <v>2404.9712067106616</v>
      </c>
      <c r="Q488" s="154">
        <v>0</v>
      </c>
      <c r="R488" s="154">
        <f t="shared" si="97"/>
        <v>0</v>
      </c>
      <c r="S488" s="154">
        <f t="shared" si="98"/>
        <v>0</v>
      </c>
      <c r="T488" s="154">
        <f t="shared" si="99"/>
        <v>0</v>
      </c>
      <c r="U488" s="154">
        <f t="shared" si="100"/>
        <v>0</v>
      </c>
      <c r="V488" s="154">
        <f t="shared" si="101"/>
        <v>1044.5274685193385</v>
      </c>
      <c r="W488" s="154">
        <f t="shared" si="102"/>
        <v>2404.9712067106616</v>
      </c>
      <c r="X488" s="137">
        <f t="shared" si="103"/>
        <v>2404.9712067106616</v>
      </c>
      <c r="Y488" s="137">
        <f t="shared" si="104"/>
        <v>0</v>
      </c>
    </row>
    <row r="489" spans="1:25">
      <c r="A489" s="153">
        <v>1201</v>
      </c>
      <c r="B489" s="153" t="s">
        <v>164</v>
      </c>
      <c r="C489" s="153" t="s">
        <v>226</v>
      </c>
      <c r="D489" s="153" t="s">
        <v>288</v>
      </c>
      <c r="E489" s="153" t="s">
        <v>133</v>
      </c>
      <c r="F489" s="136" t="s">
        <v>206</v>
      </c>
      <c r="G489" s="154">
        <v>87.867646299699999</v>
      </c>
      <c r="H489" s="154">
        <v>76.834233414899998</v>
      </c>
      <c r="I489" s="154">
        <v>11.033412884800001</v>
      </c>
      <c r="J489" s="155">
        <f t="shared" si="92"/>
        <v>0.87443145060279515</v>
      </c>
      <c r="K489" s="155">
        <f t="shared" si="93"/>
        <v>0.12556854939720485</v>
      </c>
      <c r="L489" s="155">
        <f>IF(F489="Current ASP",IF(ISERROR(VLOOKUP(A489,#REF!,3,FALSE)),1,1-VLOOKUP(A489,#REF!,3,FALSE)),0)</f>
        <v>1</v>
      </c>
      <c r="M489" s="137">
        <v>4348.7139999999999</v>
      </c>
      <c r="N489" s="154">
        <f t="shared" si="94"/>
        <v>0</v>
      </c>
      <c r="O489" s="154">
        <f t="shared" si="95"/>
        <v>3802.6522912766836</v>
      </c>
      <c r="P489" s="154">
        <f t="shared" si="96"/>
        <v>546.06170872331631</v>
      </c>
      <c r="Q489" s="154">
        <v>304.39313952438351</v>
      </c>
      <c r="R489" s="154">
        <f t="shared" si="97"/>
        <v>0</v>
      </c>
      <c r="S489" s="154">
        <f t="shared" si="98"/>
        <v>266.17093454784572</v>
      </c>
      <c r="T489" s="154">
        <f t="shared" si="99"/>
        <v>38.222204976537817</v>
      </c>
      <c r="U489" s="154">
        <f t="shared" si="100"/>
        <v>0</v>
      </c>
      <c r="V489" s="154">
        <f t="shared" si="101"/>
        <v>4068.8232258245293</v>
      </c>
      <c r="W489" s="154">
        <f t="shared" si="102"/>
        <v>584.28391369985411</v>
      </c>
      <c r="X489" s="137">
        <f t="shared" si="103"/>
        <v>546.06170872331631</v>
      </c>
      <c r="Y489" s="137">
        <f t="shared" si="104"/>
        <v>38.222204976537817</v>
      </c>
    </row>
    <row r="490" spans="1:25">
      <c r="A490" s="153">
        <v>1202</v>
      </c>
      <c r="B490" s="153" t="s">
        <v>164</v>
      </c>
      <c r="C490" s="153" t="s">
        <v>226</v>
      </c>
      <c r="D490" s="153" t="s">
        <v>288</v>
      </c>
      <c r="E490" s="153" t="s">
        <v>133</v>
      </c>
      <c r="F490" s="136" t="s">
        <v>206</v>
      </c>
      <c r="G490" s="154">
        <v>19.523862195500001</v>
      </c>
      <c r="H490" s="154">
        <v>0</v>
      </c>
      <c r="I490" s="154">
        <v>19.523862195500001</v>
      </c>
      <c r="J490" s="155">
        <f t="shared" si="92"/>
        <v>0</v>
      </c>
      <c r="K490" s="155">
        <f t="shared" si="93"/>
        <v>1</v>
      </c>
      <c r="L490" s="155">
        <f>IF(F490="Current ASP",IF(ISERROR(VLOOKUP(A490,#REF!,3,FALSE)),1,1-VLOOKUP(A490,#REF!,3,FALSE)),0)</f>
        <v>1</v>
      </c>
      <c r="M490" s="137">
        <v>0</v>
      </c>
      <c r="N490" s="154">
        <f t="shared" si="94"/>
        <v>0</v>
      </c>
      <c r="O490" s="154">
        <f t="shared" si="95"/>
        <v>0</v>
      </c>
      <c r="P490" s="154">
        <f t="shared" si="96"/>
        <v>0</v>
      </c>
      <c r="Q490" s="154">
        <v>10.905914470000017</v>
      </c>
      <c r="R490" s="154">
        <f t="shared" si="97"/>
        <v>0</v>
      </c>
      <c r="S490" s="154">
        <f t="shared" si="98"/>
        <v>0</v>
      </c>
      <c r="T490" s="154">
        <f t="shared" si="99"/>
        <v>10.905914470000017</v>
      </c>
      <c r="U490" s="154">
        <f t="shared" si="100"/>
        <v>0</v>
      </c>
      <c r="V490" s="154">
        <f t="shared" si="101"/>
        <v>0</v>
      </c>
      <c r="W490" s="154">
        <f t="shared" si="102"/>
        <v>10.905914470000017</v>
      </c>
      <c r="X490" s="137">
        <f t="shared" si="103"/>
        <v>0</v>
      </c>
      <c r="Y490" s="137">
        <f t="shared" si="104"/>
        <v>10.905914470000017</v>
      </c>
    </row>
    <row r="491" spans="1:25">
      <c r="A491" s="153">
        <v>1203</v>
      </c>
      <c r="B491" s="153" t="s">
        <v>164</v>
      </c>
      <c r="C491" s="153" t="s">
        <v>226</v>
      </c>
      <c r="D491" s="153" t="s">
        <v>288</v>
      </c>
      <c r="E491" s="153" t="s">
        <v>133</v>
      </c>
      <c r="F491" s="136" t="s">
        <v>206</v>
      </c>
      <c r="G491" s="154">
        <v>37.7662644993</v>
      </c>
      <c r="H491" s="154">
        <v>0</v>
      </c>
      <c r="I491" s="154">
        <v>37.7662644993</v>
      </c>
      <c r="J491" s="155">
        <f t="shared" si="92"/>
        <v>0</v>
      </c>
      <c r="K491" s="155">
        <f t="shared" si="93"/>
        <v>1</v>
      </c>
      <c r="L491" s="155">
        <f>IF(F491="Current ASP",IF(ISERROR(VLOOKUP(A491,#REF!,3,FALSE)),1,1-VLOOKUP(A491,#REF!,3,FALSE)),0)</f>
        <v>1</v>
      </c>
      <c r="M491" s="137">
        <v>0</v>
      </c>
      <c r="N491" s="154">
        <f t="shared" si="94"/>
        <v>0</v>
      </c>
      <c r="O491" s="154">
        <f t="shared" si="95"/>
        <v>0</v>
      </c>
      <c r="P491" s="154">
        <f t="shared" si="96"/>
        <v>0</v>
      </c>
      <c r="Q491" s="154">
        <v>10.905914470000038</v>
      </c>
      <c r="R491" s="154">
        <f t="shared" si="97"/>
        <v>0</v>
      </c>
      <c r="S491" s="154">
        <f t="shared" si="98"/>
        <v>0</v>
      </c>
      <c r="T491" s="154">
        <f t="shared" si="99"/>
        <v>10.905914470000038</v>
      </c>
      <c r="U491" s="154">
        <f t="shared" si="100"/>
        <v>0</v>
      </c>
      <c r="V491" s="154">
        <f t="shared" si="101"/>
        <v>0</v>
      </c>
      <c r="W491" s="154">
        <f t="shared" si="102"/>
        <v>10.905914470000038</v>
      </c>
      <c r="X491" s="137">
        <f t="shared" si="103"/>
        <v>0</v>
      </c>
      <c r="Y491" s="137">
        <f t="shared" si="104"/>
        <v>10.905914470000038</v>
      </c>
    </row>
    <row r="492" spans="1:25">
      <c r="A492" s="153">
        <v>1204</v>
      </c>
      <c r="B492" s="153" t="s">
        <v>164</v>
      </c>
      <c r="C492" s="153" t="s">
        <v>226</v>
      </c>
      <c r="D492" s="153" t="s">
        <v>288</v>
      </c>
      <c r="E492" s="153" t="s">
        <v>133</v>
      </c>
      <c r="F492" s="136" t="s">
        <v>206</v>
      </c>
      <c r="G492" s="154">
        <v>40.137233795999997</v>
      </c>
      <c r="H492" s="154">
        <v>0</v>
      </c>
      <c r="I492" s="154">
        <v>40.137233795999997</v>
      </c>
      <c r="J492" s="155">
        <f t="shared" si="92"/>
        <v>0</v>
      </c>
      <c r="K492" s="155">
        <f t="shared" si="93"/>
        <v>1</v>
      </c>
      <c r="L492" s="155">
        <f>IF(F492="Current ASP",IF(ISERROR(VLOOKUP(A492,#REF!,3,FALSE)),1,1-VLOOKUP(A492,#REF!,3,FALSE)),0)</f>
        <v>1</v>
      </c>
      <c r="M492" s="137">
        <v>6978.1060155699997</v>
      </c>
      <c r="N492" s="154">
        <f t="shared" si="94"/>
        <v>0</v>
      </c>
      <c r="O492" s="154">
        <f t="shared" si="95"/>
        <v>0</v>
      </c>
      <c r="P492" s="154">
        <f t="shared" si="96"/>
        <v>6978.1060155699997</v>
      </c>
      <c r="Q492" s="154">
        <v>912.18695716340358</v>
      </c>
      <c r="R492" s="154">
        <f t="shared" si="97"/>
        <v>0</v>
      </c>
      <c r="S492" s="154">
        <f t="shared" si="98"/>
        <v>0</v>
      </c>
      <c r="T492" s="154">
        <f t="shared" si="99"/>
        <v>912.18695716340358</v>
      </c>
      <c r="U492" s="154">
        <f t="shared" si="100"/>
        <v>0</v>
      </c>
      <c r="V492" s="154">
        <f t="shared" si="101"/>
        <v>0</v>
      </c>
      <c r="W492" s="154">
        <f t="shared" si="102"/>
        <v>7890.2929727334031</v>
      </c>
      <c r="X492" s="137">
        <f t="shared" si="103"/>
        <v>6978.1060155699997</v>
      </c>
      <c r="Y492" s="137">
        <f t="shared" si="104"/>
        <v>912.18695716340358</v>
      </c>
    </row>
    <row r="493" spans="1:25">
      <c r="A493" s="153">
        <v>1205</v>
      </c>
      <c r="B493" s="153" t="s">
        <v>164</v>
      </c>
      <c r="C493" s="153" t="s">
        <v>226</v>
      </c>
      <c r="D493" s="153" t="s">
        <v>288</v>
      </c>
      <c r="E493" s="153" t="s">
        <v>133</v>
      </c>
      <c r="F493" s="136" t="s">
        <v>206</v>
      </c>
      <c r="G493" s="154">
        <v>109.20557988393641</v>
      </c>
      <c r="H493" s="154">
        <v>109.19481596200001</v>
      </c>
      <c r="I493" s="154">
        <v>1.07639219364E-2</v>
      </c>
      <c r="J493" s="155">
        <f t="shared" si="92"/>
        <v>0.99990143432278977</v>
      </c>
      <c r="K493" s="155">
        <f t="shared" si="93"/>
        <v>9.8565677210227243E-5</v>
      </c>
      <c r="L493" s="155">
        <f>IF(F493="Current ASP",IF(ISERROR(VLOOKUP(A493,#REF!,3,FALSE)),1,1-VLOOKUP(A493,#REF!,3,FALSE)),0)</f>
        <v>1</v>
      </c>
      <c r="M493" s="137">
        <v>5043</v>
      </c>
      <c r="N493" s="154">
        <f t="shared" si="94"/>
        <v>0</v>
      </c>
      <c r="O493" s="154">
        <f t="shared" si="95"/>
        <v>5042.5029332898284</v>
      </c>
      <c r="P493" s="154">
        <f t="shared" si="96"/>
        <v>0.49706671017117598</v>
      </c>
      <c r="Q493" s="154">
        <v>511.59365607828028</v>
      </c>
      <c r="R493" s="154">
        <f t="shared" si="97"/>
        <v>0</v>
      </c>
      <c r="S493" s="154">
        <f t="shared" si="98"/>
        <v>511.54323050311245</v>
      </c>
      <c r="T493" s="154">
        <f t="shared" si="99"/>
        <v>5.0425575167811786E-2</v>
      </c>
      <c r="U493" s="154">
        <f t="shared" si="100"/>
        <v>0</v>
      </c>
      <c r="V493" s="154">
        <f t="shared" si="101"/>
        <v>5554.0461637929411</v>
      </c>
      <c r="W493" s="154">
        <f t="shared" si="102"/>
        <v>0.54749228533898775</v>
      </c>
      <c r="X493" s="137">
        <f t="shared" si="103"/>
        <v>0.49706671017117598</v>
      </c>
      <c r="Y493" s="137">
        <f t="shared" si="104"/>
        <v>5.0425575167811786E-2</v>
      </c>
    </row>
    <row r="494" spans="1:25">
      <c r="A494" s="153">
        <v>1210</v>
      </c>
      <c r="B494" s="153" t="s">
        <v>164</v>
      </c>
      <c r="C494" s="153" t="s">
        <v>226</v>
      </c>
      <c r="D494" s="153" t="s">
        <v>289</v>
      </c>
      <c r="E494" s="153" t="s">
        <v>133</v>
      </c>
      <c r="F494" s="136" t="s">
        <v>206</v>
      </c>
      <c r="G494" s="154">
        <v>60.112972948911199</v>
      </c>
      <c r="H494" s="154">
        <v>9.950605141119695E-2</v>
      </c>
      <c r="I494" s="154">
        <v>60.013466897500003</v>
      </c>
      <c r="J494" s="155">
        <f t="shared" si="92"/>
        <v>1.6553174220108051E-3</v>
      </c>
      <c r="K494" s="155">
        <f t="shared" si="93"/>
        <v>0.99834468257798914</v>
      </c>
      <c r="L494" s="155">
        <f>IF(F494="Current ASP",IF(ISERROR(VLOOKUP(A494,#REF!,3,FALSE)),1,1-VLOOKUP(A494,#REF!,3,FALSE)),0)</f>
        <v>1</v>
      </c>
      <c r="M494" s="137">
        <v>3026.5980849500002</v>
      </c>
      <c r="N494" s="154">
        <f t="shared" si="94"/>
        <v>0</v>
      </c>
      <c r="O494" s="154">
        <f t="shared" si="95"/>
        <v>5.0099805394422736</v>
      </c>
      <c r="P494" s="154">
        <f t="shared" si="96"/>
        <v>3021.5881044105577</v>
      </c>
      <c r="Q494" s="154">
        <v>1483.0775756773958</v>
      </c>
      <c r="R494" s="154">
        <f t="shared" si="97"/>
        <v>0</v>
      </c>
      <c r="S494" s="154">
        <f t="shared" si="98"/>
        <v>2.4549641492123415</v>
      </c>
      <c r="T494" s="154">
        <f t="shared" si="99"/>
        <v>1480.6226115281834</v>
      </c>
      <c r="U494" s="154">
        <f t="shared" si="100"/>
        <v>0</v>
      </c>
      <c r="V494" s="154">
        <f t="shared" si="101"/>
        <v>7.4649446886546151</v>
      </c>
      <c r="W494" s="154">
        <f t="shared" si="102"/>
        <v>4502.2107159387415</v>
      </c>
      <c r="X494" s="137">
        <f t="shared" si="103"/>
        <v>3021.5881044105577</v>
      </c>
      <c r="Y494" s="137">
        <f t="shared" si="104"/>
        <v>1480.6226115281834</v>
      </c>
    </row>
    <row r="495" spans="1:25">
      <c r="A495" s="153">
        <v>1211</v>
      </c>
      <c r="B495" s="153" t="s">
        <v>164</v>
      </c>
      <c r="C495" s="153" t="s">
        <v>226</v>
      </c>
      <c r="D495" s="153" t="s">
        <v>290</v>
      </c>
      <c r="E495" s="153" t="s">
        <v>133</v>
      </c>
      <c r="F495" s="136" t="s">
        <v>206</v>
      </c>
      <c r="G495" s="154">
        <v>63.549743049749999</v>
      </c>
      <c r="H495" s="154">
        <v>3.1353356808499981</v>
      </c>
      <c r="I495" s="154">
        <v>60.414407368900001</v>
      </c>
      <c r="J495" s="155">
        <f t="shared" si="92"/>
        <v>4.933671688326885E-2</v>
      </c>
      <c r="K495" s="155">
        <f t="shared" si="93"/>
        <v>0.95066328311673121</v>
      </c>
      <c r="L495" s="155">
        <f>IF(F495="Current ASP",IF(ISERROR(VLOOKUP(A495,#REF!,3,FALSE)),1,1-VLOOKUP(A495,#REF!,3,FALSE)),0)</f>
        <v>1</v>
      </c>
      <c r="M495" s="137">
        <v>4777.7523518999997</v>
      </c>
      <c r="N495" s="154">
        <f t="shared" si="94"/>
        <v>0</v>
      </c>
      <c r="O495" s="154">
        <f t="shared" si="95"/>
        <v>235.71861512406215</v>
      </c>
      <c r="P495" s="154">
        <f t="shared" si="96"/>
        <v>4542.0337367759375</v>
      </c>
      <c r="Q495" s="154">
        <v>2478.1805736124188</v>
      </c>
      <c r="R495" s="154">
        <f t="shared" si="97"/>
        <v>0</v>
      </c>
      <c r="S495" s="154">
        <f t="shared" si="98"/>
        <v>122.2652933459327</v>
      </c>
      <c r="T495" s="154">
        <f t="shared" si="99"/>
        <v>2355.9152802664862</v>
      </c>
      <c r="U495" s="154">
        <f t="shared" si="100"/>
        <v>0</v>
      </c>
      <c r="V495" s="154">
        <f t="shared" si="101"/>
        <v>357.98390846999484</v>
      </c>
      <c r="W495" s="154">
        <f t="shared" si="102"/>
        <v>6897.9490170424233</v>
      </c>
      <c r="X495" s="137">
        <f t="shared" si="103"/>
        <v>4542.0337367759375</v>
      </c>
      <c r="Y495" s="137">
        <f t="shared" si="104"/>
        <v>2355.9152802664862</v>
      </c>
    </row>
    <row r="496" spans="1:25">
      <c r="A496" s="153">
        <v>1212</v>
      </c>
      <c r="B496" s="153" t="s">
        <v>164</v>
      </c>
      <c r="C496" s="153" t="s">
        <v>226</v>
      </c>
      <c r="D496" s="153" t="s">
        <v>289</v>
      </c>
      <c r="E496" s="153" t="s">
        <v>133</v>
      </c>
      <c r="F496" s="136" t="s">
        <v>206</v>
      </c>
      <c r="G496" s="154">
        <v>66.228085315900003</v>
      </c>
      <c r="H496" s="154">
        <v>55.606148364100001</v>
      </c>
      <c r="I496" s="154">
        <v>10.6219369518</v>
      </c>
      <c r="J496" s="155">
        <f t="shared" si="92"/>
        <v>0.83961582308872984</v>
      </c>
      <c r="K496" s="155">
        <f t="shared" si="93"/>
        <v>0.16038417691127016</v>
      </c>
      <c r="L496" s="155">
        <f>IF(F496="Current ASP",IF(ISERROR(VLOOKUP(A496,#REF!,3,FALSE)),1,1-VLOOKUP(A496,#REF!,3,FALSE)),0)</f>
        <v>1</v>
      </c>
      <c r="M496" s="137">
        <v>3245.2695274600001</v>
      </c>
      <c r="N496" s="154">
        <f t="shared" si="94"/>
        <v>0</v>
      </c>
      <c r="O496" s="154">
        <f t="shared" si="95"/>
        <v>2724.7796454431013</v>
      </c>
      <c r="P496" s="154">
        <f t="shared" si="96"/>
        <v>520.48988201689872</v>
      </c>
      <c r="Q496" s="154">
        <v>1607.2165564791812</v>
      </c>
      <c r="R496" s="154">
        <f t="shared" si="97"/>
        <v>0</v>
      </c>
      <c r="S496" s="154">
        <f t="shared" si="98"/>
        <v>1349.4444519501019</v>
      </c>
      <c r="T496" s="154">
        <f t="shared" si="99"/>
        <v>257.77210452907946</v>
      </c>
      <c r="U496" s="154">
        <f t="shared" si="100"/>
        <v>0</v>
      </c>
      <c r="V496" s="154">
        <f t="shared" si="101"/>
        <v>4074.224097393203</v>
      </c>
      <c r="W496" s="154">
        <f t="shared" si="102"/>
        <v>778.26198654597817</v>
      </c>
      <c r="X496" s="137">
        <f t="shared" si="103"/>
        <v>520.48988201689872</v>
      </c>
      <c r="Y496" s="137">
        <f t="shared" si="104"/>
        <v>257.77210452907946</v>
      </c>
    </row>
    <row r="497" spans="1:25">
      <c r="A497" s="153">
        <v>1213</v>
      </c>
      <c r="B497" s="153" t="s">
        <v>164</v>
      </c>
      <c r="C497" s="153" t="s">
        <v>226</v>
      </c>
      <c r="D497" s="153" t="s">
        <v>289</v>
      </c>
      <c r="E497" s="153" t="s">
        <v>133</v>
      </c>
      <c r="F497" s="136" t="s">
        <v>206</v>
      </c>
      <c r="G497" s="154">
        <v>50.2104249012</v>
      </c>
      <c r="H497" s="154">
        <v>0</v>
      </c>
      <c r="I497" s="154">
        <v>50.2104249012</v>
      </c>
      <c r="J497" s="155">
        <f t="shared" si="92"/>
        <v>0</v>
      </c>
      <c r="K497" s="155">
        <f t="shared" si="93"/>
        <v>1</v>
      </c>
      <c r="L497" s="155">
        <f>IF(F497="Current ASP",IF(ISERROR(VLOOKUP(A497,#REF!,3,FALSE)),1,1-VLOOKUP(A497,#REF!,3,FALSE)),0)</f>
        <v>1</v>
      </c>
      <c r="M497" s="137">
        <v>0</v>
      </c>
      <c r="N497" s="154">
        <f t="shared" si="94"/>
        <v>0</v>
      </c>
      <c r="O497" s="154">
        <f t="shared" si="95"/>
        <v>0</v>
      </c>
      <c r="P497" s="154">
        <f t="shared" si="96"/>
        <v>0</v>
      </c>
      <c r="Q497" s="154">
        <v>21.653354856000075</v>
      </c>
      <c r="R497" s="154">
        <f t="shared" si="97"/>
        <v>0</v>
      </c>
      <c r="S497" s="154">
        <f t="shared" si="98"/>
        <v>0</v>
      </c>
      <c r="T497" s="154">
        <f t="shared" si="99"/>
        <v>21.653354856000075</v>
      </c>
      <c r="U497" s="154">
        <f t="shared" si="100"/>
        <v>0</v>
      </c>
      <c r="V497" s="154">
        <f t="shared" si="101"/>
        <v>0</v>
      </c>
      <c r="W497" s="154">
        <f t="shared" si="102"/>
        <v>21.653354856000075</v>
      </c>
      <c r="X497" s="137">
        <f t="shared" si="103"/>
        <v>0</v>
      </c>
      <c r="Y497" s="137">
        <f t="shared" si="104"/>
        <v>21.653354856000075</v>
      </c>
    </row>
    <row r="498" spans="1:25">
      <c r="A498" s="153">
        <v>1214</v>
      </c>
      <c r="B498" s="153" t="s">
        <v>164</v>
      </c>
      <c r="C498" s="153" t="s">
        <v>226</v>
      </c>
      <c r="D498" s="153" t="s">
        <v>291</v>
      </c>
      <c r="E498" s="153" t="s">
        <v>133</v>
      </c>
      <c r="F498" s="136" t="s">
        <v>270</v>
      </c>
      <c r="G498" s="154">
        <v>63.670430359599997</v>
      </c>
      <c r="H498" s="154">
        <v>0</v>
      </c>
      <c r="I498" s="154">
        <v>63.670430359599997</v>
      </c>
      <c r="J498" s="155">
        <f t="shared" si="92"/>
        <v>0</v>
      </c>
      <c r="K498" s="155">
        <f t="shared" si="93"/>
        <v>1</v>
      </c>
      <c r="L498" s="155">
        <f>IF(F498="Current ASP",IF(ISERROR(VLOOKUP(A498,#REF!,3,FALSE)),1,1-VLOOKUP(A498,#REF!,3,FALSE)),0)</f>
        <v>0</v>
      </c>
      <c r="M498" s="137">
        <v>44</v>
      </c>
      <c r="N498" s="154">
        <f t="shared" si="94"/>
        <v>0</v>
      </c>
      <c r="O498" s="154">
        <f t="shared" si="95"/>
        <v>0</v>
      </c>
      <c r="P498" s="154">
        <f t="shared" si="96"/>
        <v>44</v>
      </c>
      <c r="Q498" s="154">
        <v>119.99066152643044</v>
      </c>
      <c r="R498" s="154">
        <f t="shared" si="97"/>
        <v>0</v>
      </c>
      <c r="S498" s="154">
        <f t="shared" si="98"/>
        <v>0</v>
      </c>
      <c r="T498" s="154">
        <f t="shared" si="99"/>
        <v>119.99066152643044</v>
      </c>
      <c r="U498" s="154">
        <f t="shared" si="100"/>
        <v>0</v>
      </c>
      <c r="V498" s="154">
        <f t="shared" si="101"/>
        <v>0</v>
      </c>
      <c r="W498" s="154">
        <f t="shared" si="102"/>
        <v>163.99066152643044</v>
      </c>
      <c r="X498" s="137">
        <f t="shared" si="103"/>
        <v>0</v>
      </c>
      <c r="Y498" s="137">
        <f t="shared" si="104"/>
        <v>0</v>
      </c>
    </row>
    <row r="499" spans="1:25">
      <c r="A499" s="153">
        <v>1216</v>
      </c>
      <c r="B499" s="153" t="s">
        <v>164</v>
      </c>
      <c r="C499" s="153" t="s">
        <v>226</v>
      </c>
      <c r="D499" s="153" t="s">
        <v>292</v>
      </c>
      <c r="E499" s="153" t="s">
        <v>133</v>
      </c>
      <c r="F499" s="136" t="s">
        <v>206</v>
      </c>
      <c r="G499" s="154">
        <v>197.44405061840001</v>
      </c>
      <c r="H499" s="154">
        <v>71.035140682400012</v>
      </c>
      <c r="I499" s="154">
        <v>126.408909936</v>
      </c>
      <c r="J499" s="155">
        <f t="shared" si="92"/>
        <v>0.35977351791515655</v>
      </c>
      <c r="K499" s="155">
        <f t="shared" si="93"/>
        <v>0.64022648208484345</v>
      </c>
      <c r="L499" s="155">
        <f>IF(F499="Current ASP",IF(ISERROR(VLOOKUP(A499,#REF!,3,FALSE)),1,1-VLOOKUP(A499,#REF!,3,FALSE)),0)</f>
        <v>1</v>
      </c>
      <c r="M499" s="137">
        <v>12037.424291400001</v>
      </c>
      <c r="N499" s="154">
        <f t="shared" si="94"/>
        <v>0</v>
      </c>
      <c r="O499" s="154">
        <f t="shared" si="95"/>
        <v>4330.7464839543391</v>
      </c>
      <c r="P499" s="154">
        <f t="shared" si="96"/>
        <v>7706.6778074456615</v>
      </c>
      <c r="Q499" s="154">
        <v>3815.8888232816853</v>
      </c>
      <c r="R499" s="154">
        <f t="shared" si="97"/>
        <v>0</v>
      </c>
      <c r="S499" s="154">
        <f t="shared" si="98"/>
        <v>1372.855745925179</v>
      </c>
      <c r="T499" s="154">
        <f t="shared" si="99"/>
        <v>2443.0330773565061</v>
      </c>
      <c r="U499" s="154">
        <f t="shared" si="100"/>
        <v>0</v>
      </c>
      <c r="V499" s="154">
        <f t="shared" si="101"/>
        <v>5703.6022298795178</v>
      </c>
      <c r="W499" s="154">
        <f t="shared" si="102"/>
        <v>10149.710884802167</v>
      </c>
      <c r="X499" s="137">
        <f t="shared" si="103"/>
        <v>7706.6778074456615</v>
      </c>
      <c r="Y499" s="137">
        <f t="shared" si="104"/>
        <v>2443.0330773565061</v>
      </c>
    </row>
    <row r="500" spans="1:25">
      <c r="A500" s="153">
        <v>1241</v>
      </c>
      <c r="B500" s="153" t="s">
        <v>164</v>
      </c>
      <c r="C500" s="153" t="s">
        <v>226</v>
      </c>
      <c r="D500" s="153" t="s">
        <v>291</v>
      </c>
      <c r="E500" s="153" t="s">
        <v>133</v>
      </c>
      <c r="F500" s="136" t="s">
        <v>270</v>
      </c>
      <c r="G500" s="154">
        <v>49.006498201900001</v>
      </c>
      <c r="H500" s="154">
        <v>0</v>
      </c>
      <c r="I500" s="154">
        <v>49.006498201900001</v>
      </c>
      <c r="J500" s="155">
        <f t="shared" si="92"/>
        <v>0</v>
      </c>
      <c r="K500" s="155">
        <f t="shared" si="93"/>
        <v>1</v>
      </c>
      <c r="L500" s="155">
        <f>IF(F500="Current ASP",IF(ISERROR(VLOOKUP(A500,#REF!,3,FALSE)),1,1-VLOOKUP(A500,#REF!,3,FALSE)),0)</f>
        <v>0</v>
      </c>
      <c r="M500" s="137">
        <v>0</v>
      </c>
      <c r="N500" s="154">
        <f t="shared" si="94"/>
        <v>0</v>
      </c>
      <c r="O500" s="154">
        <f t="shared" si="95"/>
        <v>0</v>
      </c>
      <c r="P500" s="154">
        <f t="shared" si="96"/>
        <v>0</v>
      </c>
      <c r="Q500" s="154">
        <v>6.6771602732973498E-8</v>
      </c>
      <c r="R500" s="154">
        <f t="shared" si="97"/>
        <v>0</v>
      </c>
      <c r="S500" s="154">
        <f t="shared" si="98"/>
        <v>0</v>
      </c>
      <c r="T500" s="154">
        <f t="shared" si="99"/>
        <v>6.6771602732973498E-8</v>
      </c>
      <c r="U500" s="154">
        <f t="shared" si="100"/>
        <v>0</v>
      </c>
      <c r="V500" s="154">
        <f t="shared" si="101"/>
        <v>0</v>
      </c>
      <c r="W500" s="154">
        <f t="shared" si="102"/>
        <v>6.6771602732973498E-8</v>
      </c>
      <c r="X500" s="137">
        <f t="shared" si="103"/>
        <v>0</v>
      </c>
      <c r="Y500" s="137">
        <f t="shared" si="104"/>
        <v>0</v>
      </c>
    </row>
    <row r="501" spans="1:25">
      <c r="A501" s="153">
        <v>1242</v>
      </c>
      <c r="B501" s="153" t="s">
        <v>164</v>
      </c>
      <c r="C501" s="153" t="s">
        <v>226</v>
      </c>
      <c r="D501" s="153" t="s">
        <v>291</v>
      </c>
      <c r="E501" s="153" t="s">
        <v>133</v>
      </c>
      <c r="F501" s="136" t="s">
        <v>206</v>
      </c>
      <c r="G501" s="154">
        <v>20.317184665916688</v>
      </c>
      <c r="H501" s="154">
        <v>0</v>
      </c>
      <c r="I501" s="154">
        <v>20.317184665916688</v>
      </c>
      <c r="J501" s="155">
        <f t="shared" si="92"/>
        <v>0</v>
      </c>
      <c r="K501" s="155">
        <f t="shared" si="93"/>
        <v>1</v>
      </c>
      <c r="L501" s="155">
        <f>IF(F501="Current ASP",IF(ISERROR(VLOOKUP(A501,#REF!,3,FALSE)),1,1-VLOOKUP(A501,#REF!,3,FALSE)),0)</f>
        <v>1</v>
      </c>
      <c r="M501" s="137">
        <v>2199.30886599</v>
      </c>
      <c r="N501" s="154">
        <f t="shared" si="94"/>
        <v>0</v>
      </c>
      <c r="O501" s="154">
        <f t="shared" si="95"/>
        <v>0</v>
      </c>
      <c r="P501" s="154">
        <f t="shared" si="96"/>
        <v>2199.30886599</v>
      </c>
      <c r="Q501" s="154">
        <v>1.7000647517354609E-14</v>
      </c>
      <c r="R501" s="154">
        <f t="shared" si="97"/>
        <v>0</v>
      </c>
      <c r="S501" s="154">
        <f t="shared" si="98"/>
        <v>0</v>
      </c>
      <c r="T501" s="154">
        <f t="shared" si="99"/>
        <v>1.7000647517354609E-14</v>
      </c>
      <c r="U501" s="154">
        <f t="shared" si="100"/>
        <v>0</v>
      </c>
      <c r="V501" s="154">
        <f t="shared" si="101"/>
        <v>0</v>
      </c>
      <c r="W501" s="154">
        <f t="shared" si="102"/>
        <v>2199.30886599</v>
      </c>
      <c r="X501" s="137">
        <f t="shared" si="103"/>
        <v>2199.30886599</v>
      </c>
      <c r="Y501" s="137">
        <f t="shared" si="104"/>
        <v>1.7000647517354609E-14</v>
      </c>
    </row>
    <row r="502" spans="1:25">
      <c r="A502" s="153">
        <v>1243</v>
      </c>
      <c r="B502" s="153" t="s">
        <v>164</v>
      </c>
      <c r="C502" s="153" t="s">
        <v>226</v>
      </c>
      <c r="D502" s="153" t="s">
        <v>291</v>
      </c>
      <c r="E502" s="153" t="s">
        <v>133</v>
      </c>
      <c r="F502" s="136" t="s">
        <v>206</v>
      </c>
      <c r="G502" s="154">
        <v>10.683219879882801</v>
      </c>
      <c r="H502" s="154">
        <v>0</v>
      </c>
      <c r="I502" s="154">
        <v>10.683219879882801</v>
      </c>
      <c r="J502" s="155">
        <f t="shared" si="92"/>
        <v>0</v>
      </c>
      <c r="K502" s="155">
        <f t="shared" si="93"/>
        <v>1</v>
      </c>
      <c r="L502" s="155">
        <f>IF(F502="Current ASP",IF(ISERROR(VLOOKUP(A502,#REF!,3,FALSE)),1,1-VLOOKUP(A502,#REF!,3,FALSE)),0)</f>
        <v>1</v>
      </c>
      <c r="M502" s="137">
        <v>1148.3463068200001</v>
      </c>
      <c r="N502" s="154">
        <f t="shared" si="94"/>
        <v>0</v>
      </c>
      <c r="O502" s="154">
        <f t="shared" si="95"/>
        <v>0</v>
      </c>
      <c r="P502" s="154">
        <f t="shared" si="96"/>
        <v>1148.3463068200001</v>
      </c>
      <c r="Q502" s="154">
        <v>1.3465466141085778E-14</v>
      </c>
      <c r="R502" s="154">
        <f t="shared" si="97"/>
        <v>0</v>
      </c>
      <c r="S502" s="154">
        <f t="shared" si="98"/>
        <v>0</v>
      </c>
      <c r="T502" s="154">
        <f t="shared" si="99"/>
        <v>1.3465466141085778E-14</v>
      </c>
      <c r="U502" s="154">
        <f t="shared" si="100"/>
        <v>0</v>
      </c>
      <c r="V502" s="154">
        <f t="shared" si="101"/>
        <v>0</v>
      </c>
      <c r="W502" s="154">
        <f t="shared" si="102"/>
        <v>1148.3463068200001</v>
      </c>
      <c r="X502" s="137">
        <f t="shared" si="103"/>
        <v>1148.3463068200001</v>
      </c>
      <c r="Y502" s="137">
        <f t="shared" si="104"/>
        <v>1.3465466141085778E-14</v>
      </c>
    </row>
    <row r="503" spans="1:25">
      <c r="A503" s="153">
        <v>1244</v>
      </c>
      <c r="B503" s="153" t="s">
        <v>164</v>
      </c>
      <c r="C503" s="153" t="s">
        <v>226</v>
      </c>
      <c r="D503" s="153" t="s">
        <v>288</v>
      </c>
      <c r="E503" s="153" t="s">
        <v>133</v>
      </c>
      <c r="F503" s="136" t="s">
        <v>206</v>
      </c>
      <c r="G503" s="154">
        <v>24.580969979900001</v>
      </c>
      <c r="H503" s="154">
        <v>0</v>
      </c>
      <c r="I503" s="154">
        <v>24.580969979900001</v>
      </c>
      <c r="J503" s="155">
        <f t="shared" si="92"/>
        <v>0</v>
      </c>
      <c r="K503" s="155">
        <f t="shared" si="93"/>
        <v>1</v>
      </c>
      <c r="L503" s="155">
        <f>IF(F503="Current ASP",IF(ISERROR(VLOOKUP(A503,#REF!,3,FALSE)),1,1-VLOOKUP(A503,#REF!,3,FALSE)),0)</f>
        <v>1</v>
      </c>
      <c r="M503" s="137">
        <v>0</v>
      </c>
      <c r="N503" s="154">
        <f t="shared" si="94"/>
        <v>0</v>
      </c>
      <c r="O503" s="154">
        <f t="shared" si="95"/>
        <v>0</v>
      </c>
      <c r="P503" s="154">
        <f t="shared" si="96"/>
        <v>0</v>
      </c>
      <c r="Q503" s="154">
        <v>10.905914470000029</v>
      </c>
      <c r="R503" s="154">
        <f t="shared" si="97"/>
        <v>0</v>
      </c>
      <c r="S503" s="154">
        <f t="shared" si="98"/>
        <v>0</v>
      </c>
      <c r="T503" s="154">
        <f t="shared" si="99"/>
        <v>10.905914470000029</v>
      </c>
      <c r="U503" s="154">
        <f t="shared" si="100"/>
        <v>0</v>
      </c>
      <c r="V503" s="154">
        <f t="shared" si="101"/>
        <v>0</v>
      </c>
      <c r="W503" s="154">
        <f t="shared" si="102"/>
        <v>10.905914470000029</v>
      </c>
      <c r="X503" s="137">
        <f t="shared" si="103"/>
        <v>0</v>
      </c>
      <c r="Y503" s="137">
        <f t="shared" si="104"/>
        <v>10.905914470000029</v>
      </c>
    </row>
    <row r="504" spans="1:25">
      <c r="A504" s="153">
        <v>1245</v>
      </c>
      <c r="B504" s="153" t="s">
        <v>164</v>
      </c>
      <c r="C504" s="153" t="s">
        <v>226</v>
      </c>
      <c r="D504" s="153" t="s">
        <v>288</v>
      </c>
      <c r="E504" s="153" t="s">
        <v>133</v>
      </c>
      <c r="F504" s="136" t="s">
        <v>206</v>
      </c>
      <c r="G504" s="154">
        <v>26.210596427500001</v>
      </c>
      <c r="H504" s="154">
        <v>9.3432724926000006</v>
      </c>
      <c r="I504" s="154">
        <v>16.8673239349</v>
      </c>
      <c r="J504" s="155">
        <f t="shared" si="92"/>
        <v>0.35646928212580065</v>
      </c>
      <c r="K504" s="155">
        <f t="shared" si="93"/>
        <v>0.64353071787419935</v>
      </c>
      <c r="L504" s="155">
        <f>IF(F504="Current ASP",IF(ISERROR(VLOOKUP(A504,#REF!,3,FALSE)),1,1-VLOOKUP(A504,#REF!,3,FALSE)),0)</f>
        <v>1</v>
      </c>
      <c r="M504" s="137">
        <v>1000.49692309</v>
      </c>
      <c r="N504" s="154">
        <f t="shared" si="94"/>
        <v>0</v>
      </c>
      <c r="O504" s="154">
        <f t="shared" si="95"/>
        <v>356.64641994296466</v>
      </c>
      <c r="P504" s="154">
        <f t="shared" si="96"/>
        <v>643.85050314703528</v>
      </c>
      <c r="Q504" s="154">
        <v>726.06039443600525</v>
      </c>
      <c r="R504" s="154">
        <f t="shared" si="97"/>
        <v>0</v>
      </c>
      <c r="S504" s="154">
        <f t="shared" si="98"/>
        <v>258.81822758457844</v>
      </c>
      <c r="T504" s="154">
        <f t="shared" si="99"/>
        <v>467.24216685142682</v>
      </c>
      <c r="U504" s="154">
        <f t="shared" si="100"/>
        <v>0</v>
      </c>
      <c r="V504" s="154">
        <f t="shared" si="101"/>
        <v>615.46464752754309</v>
      </c>
      <c r="W504" s="154">
        <f t="shared" si="102"/>
        <v>1111.092669998462</v>
      </c>
      <c r="X504" s="137">
        <f t="shared" si="103"/>
        <v>643.85050314703528</v>
      </c>
      <c r="Y504" s="137">
        <f t="shared" si="104"/>
        <v>467.24216685142682</v>
      </c>
    </row>
    <row r="505" spans="1:25">
      <c r="A505" s="153">
        <v>1246</v>
      </c>
      <c r="B505" s="153" t="s">
        <v>164</v>
      </c>
      <c r="C505" s="153" t="s">
        <v>226</v>
      </c>
      <c r="D505" s="153" t="s">
        <v>288</v>
      </c>
      <c r="E505" s="153" t="s">
        <v>133</v>
      </c>
      <c r="F505" s="136" t="s">
        <v>206</v>
      </c>
      <c r="G505" s="154">
        <v>40.028552648209995</v>
      </c>
      <c r="H505" s="154">
        <v>1.9611117014099975</v>
      </c>
      <c r="I505" s="154">
        <v>38.067440946799998</v>
      </c>
      <c r="J505" s="155">
        <f t="shared" si="92"/>
        <v>4.8992820665917702E-2</v>
      </c>
      <c r="K505" s="155">
        <f t="shared" si="93"/>
        <v>0.9510071793340823</v>
      </c>
      <c r="L505" s="155">
        <f>IF(F505="Current ASP",IF(ISERROR(VLOOKUP(A505,#REF!,3,FALSE)),1,1-VLOOKUP(A505,#REF!,3,FALSE)),0)</f>
        <v>1</v>
      </c>
      <c r="M505" s="137">
        <v>1783.4128333900001</v>
      </c>
      <c r="N505" s="154">
        <f t="shared" si="94"/>
        <v>0</v>
      </c>
      <c r="O505" s="154">
        <f t="shared" si="95"/>
        <v>87.374425119572436</v>
      </c>
      <c r="P505" s="154">
        <f t="shared" si="96"/>
        <v>1696.0384082704277</v>
      </c>
      <c r="Q505" s="154">
        <v>960.02488673211712</v>
      </c>
      <c r="R505" s="154">
        <f t="shared" si="97"/>
        <v>0</v>
      </c>
      <c r="S505" s="154">
        <f t="shared" si="98"/>
        <v>47.034327110484568</v>
      </c>
      <c r="T505" s="154">
        <f t="shared" si="99"/>
        <v>912.99055962163254</v>
      </c>
      <c r="U505" s="154">
        <f t="shared" si="100"/>
        <v>0</v>
      </c>
      <c r="V505" s="154">
        <f t="shared" si="101"/>
        <v>134.40875223005702</v>
      </c>
      <c r="W505" s="154">
        <f t="shared" si="102"/>
        <v>2609.0289678920603</v>
      </c>
      <c r="X505" s="137">
        <f t="shared" si="103"/>
        <v>1696.0384082704277</v>
      </c>
      <c r="Y505" s="137">
        <f t="shared" si="104"/>
        <v>912.99055962163254</v>
      </c>
    </row>
    <row r="506" spans="1:25">
      <c r="A506" s="153">
        <v>1247</v>
      </c>
      <c r="B506" s="153" t="s">
        <v>164</v>
      </c>
      <c r="C506" s="153" t="s">
        <v>226</v>
      </c>
      <c r="D506" s="153" t="s">
        <v>288</v>
      </c>
      <c r="E506" s="153" t="s">
        <v>133</v>
      </c>
      <c r="F506" s="136" t="s">
        <v>206</v>
      </c>
      <c r="G506" s="154">
        <v>17.667762737556998</v>
      </c>
      <c r="H506" s="154">
        <v>0.55320214525699996</v>
      </c>
      <c r="I506" s="154">
        <v>17.114560592299998</v>
      </c>
      <c r="J506" s="155">
        <f t="shared" si="92"/>
        <v>3.1311386363653063E-2</v>
      </c>
      <c r="K506" s="155">
        <f t="shared" si="93"/>
        <v>0.96868861363634695</v>
      </c>
      <c r="L506" s="155">
        <f>IF(F506="Current ASP",IF(ISERROR(VLOOKUP(A506,#REF!,3,FALSE)),1,1-VLOOKUP(A506,#REF!,3,FALSE)),0)</f>
        <v>1</v>
      </c>
      <c r="M506" s="137">
        <v>2368.88</v>
      </c>
      <c r="N506" s="154">
        <f t="shared" si="94"/>
        <v>0</v>
      </c>
      <c r="O506" s="154">
        <f t="shared" si="95"/>
        <v>74.172916929130466</v>
      </c>
      <c r="P506" s="154">
        <f t="shared" si="96"/>
        <v>2294.7070830708699</v>
      </c>
      <c r="Q506" s="154">
        <v>16.850914417638119</v>
      </c>
      <c r="R506" s="154">
        <f t="shared" si="97"/>
        <v>0</v>
      </c>
      <c r="S506" s="154">
        <f t="shared" si="98"/>
        <v>0.52762549191151897</v>
      </c>
      <c r="T506" s="154">
        <f t="shared" si="99"/>
        <v>16.323288925726601</v>
      </c>
      <c r="U506" s="154">
        <f t="shared" si="100"/>
        <v>0</v>
      </c>
      <c r="V506" s="154">
        <f t="shared" si="101"/>
        <v>74.700542421041987</v>
      </c>
      <c r="W506" s="154">
        <f t="shared" si="102"/>
        <v>2311.0303719965964</v>
      </c>
      <c r="X506" s="137">
        <f t="shared" si="103"/>
        <v>2294.7070830708699</v>
      </c>
      <c r="Y506" s="137">
        <f t="shared" si="104"/>
        <v>16.323288925726601</v>
      </c>
    </row>
    <row r="507" spans="1:25">
      <c r="A507" s="153">
        <v>1248</v>
      </c>
      <c r="B507" s="153" t="s">
        <v>164</v>
      </c>
      <c r="C507" s="153" t="s">
        <v>226</v>
      </c>
      <c r="D507" s="153" t="s">
        <v>291</v>
      </c>
      <c r="E507" s="153" t="s">
        <v>133</v>
      </c>
      <c r="F507" s="136" t="s">
        <v>270</v>
      </c>
      <c r="G507" s="154">
        <v>67.908205870299994</v>
      </c>
      <c r="H507" s="154">
        <v>0</v>
      </c>
      <c r="I507" s="154">
        <v>67.908205870299994</v>
      </c>
      <c r="J507" s="155">
        <f t="shared" si="92"/>
        <v>0</v>
      </c>
      <c r="K507" s="155">
        <f t="shared" si="93"/>
        <v>1</v>
      </c>
      <c r="L507" s="155">
        <f>IF(F507="Current ASP",IF(ISERROR(VLOOKUP(A507,#REF!,3,FALSE)),1,1-VLOOKUP(A507,#REF!,3,FALSE)),0)</f>
        <v>0</v>
      </c>
      <c r="M507" s="137">
        <v>6</v>
      </c>
      <c r="N507" s="154">
        <f t="shared" si="94"/>
        <v>0</v>
      </c>
      <c r="O507" s="154">
        <f t="shared" si="95"/>
        <v>0</v>
      </c>
      <c r="P507" s="154">
        <f t="shared" si="96"/>
        <v>6</v>
      </c>
      <c r="Q507" s="154">
        <v>0</v>
      </c>
      <c r="R507" s="154">
        <f t="shared" si="97"/>
        <v>0</v>
      </c>
      <c r="S507" s="154">
        <f t="shared" si="98"/>
        <v>0</v>
      </c>
      <c r="T507" s="154">
        <f t="shared" si="99"/>
        <v>0</v>
      </c>
      <c r="U507" s="154">
        <f t="shared" si="100"/>
        <v>0</v>
      </c>
      <c r="V507" s="154">
        <f t="shared" si="101"/>
        <v>0</v>
      </c>
      <c r="W507" s="154">
        <f t="shared" si="102"/>
        <v>6</v>
      </c>
      <c r="X507" s="137">
        <f t="shared" si="103"/>
        <v>0</v>
      </c>
      <c r="Y507" s="137">
        <f t="shared" si="104"/>
        <v>0</v>
      </c>
    </row>
    <row r="508" spans="1:25">
      <c r="A508" s="153">
        <v>1249</v>
      </c>
      <c r="B508" s="153" t="s">
        <v>164</v>
      </c>
      <c r="C508" s="153" t="s">
        <v>226</v>
      </c>
      <c r="D508" s="153" t="s">
        <v>289</v>
      </c>
      <c r="E508" s="153" t="s">
        <v>133</v>
      </c>
      <c r="F508" s="136" t="s">
        <v>206</v>
      </c>
      <c r="G508" s="154">
        <v>53.213833599700003</v>
      </c>
      <c r="H508" s="154">
        <v>24.072788224500002</v>
      </c>
      <c r="I508" s="154">
        <v>29.141045375200001</v>
      </c>
      <c r="J508" s="155">
        <f t="shared" si="92"/>
        <v>0.45237838727401353</v>
      </c>
      <c r="K508" s="155">
        <f t="shared" si="93"/>
        <v>0.54762161272598653</v>
      </c>
      <c r="L508" s="155">
        <f>IF(F508="Current ASP",IF(ISERROR(VLOOKUP(A508,#REF!,3,FALSE)),1,1-VLOOKUP(A508,#REF!,3,FALSE)),0)</f>
        <v>1</v>
      </c>
      <c r="M508" s="137">
        <v>2822.6876514099999</v>
      </c>
      <c r="N508" s="154">
        <f t="shared" si="94"/>
        <v>0</v>
      </c>
      <c r="O508" s="154">
        <f t="shared" si="95"/>
        <v>1276.9228875231286</v>
      </c>
      <c r="P508" s="154">
        <f t="shared" si="96"/>
        <v>1545.7647638868714</v>
      </c>
      <c r="Q508" s="154">
        <v>0</v>
      </c>
      <c r="R508" s="154">
        <f t="shared" si="97"/>
        <v>0</v>
      </c>
      <c r="S508" s="154">
        <f t="shared" si="98"/>
        <v>0</v>
      </c>
      <c r="T508" s="154">
        <f t="shared" si="99"/>
        <v>0</v>
      </c>
      <c r="U508" s="154">
        <f t="shared" si="100"/>
        <v>0</v>
      </c>
      <c r="V508" s="154">
        <f t="shared" si="101"/>
        <v>1276.9228875231286</v>
      </c>
      <c r="W508" s="154">
        <f t="shared" si="102"/>
        <v>1545.7647638868714</v>
      </c>
      <c r="X508" s="137">
        <f t="shared" si="103"/>
        <v>1545.7647638868714</v>
      </c>
      <c r="Y508" s="137">
        <f t="shared" si="104"/>
        <v>0</v>
      </c>
    </row>
    <row r="509" spans="1:25">
      <c r="A509" s="153">
        <v>1250</v>
      </c>
      <c r="B509" s="153" t="s">
        <v>164</v>
      </c>
      <c r="C509" s="153" t="s">
        <v>226</v>
      </c>
      <c r="D509" s="153" t="s">
        <v>293</v>
      </c>
      <c r="E509" s="153" t="s">
        <v>133</v>
      </c>
      <c r="F509" s="136" t="s">
        <v>206</v>
      </c>
      <c r="G509" s="154">
        <v>50.112485419599999</v>
      </c>
      <c r="H509" s="154">
        <v>0</v>
      </c>
      <c r="I509" s="154">
        <v>50.112485419599999</v>
      </c>
      <c r="J509" s="155">
        <f t="shared" si="92"/>
        <v>0</v>
      </c>
      <c r="K509" s="155">
        <f t="shared" si="93"/>
        <v>1</v>
      </c>
      <c r="L509" s="155">
        <f>IF(F509="Current ASP",IF(ISERROR(VLOOKUP(A509,#REF!,3,FALSE)),1,1-VLOOKUP(A509,#REF!,3,FALSE)),0)</f>
        <v>1</v>
      </c>
      <c r="M509" s="137">
        <v>2115.4259059800002</v>
      </c>
      <c r="N509" s="154">
        <f t="shared" si="94"/>
        <v>0</v>
      </c>
      <c r="O509" s="154">
        <f t="shared" si="95"/>
        <v>0</v>
      </c>
      <c r="P509" s="154">
        <f t="shared" si="96"/>
        <v>2115.4259059800002</v>
      </c>
      <c r="Q509" s="154">
        <v>0</v>
      </c>
      <c r="R509" s="154">
        <f t="shared" si="97"/>
        <v>0</v>
      </c>
      <c r="S509" s="154">
        <f t="shared" si="98"/>
        <v>0</v>
      </c>
      <c r="T509" s="154">
        <f t="shared" si="99"/>
        <v>0</v>
      </c>
      <c r="U509" s="154">
        <f t="shared" si="100"/>
        <v>0</v>
      </c>
      <c r="V509" s="154">
        <f t="shared" si="101"/>
        <v>0</v>
      </c>
      <c r="W509" s="154">
        <f t="shared" si="102"/>
        <v>2115.4259059800002</v>
      </c>
      <c r="X509" s="137">
        <f t="shared" si="103"/>
        <v>2115.4259059800002</v>
      </c>
      <c r="Y509" s="137">
        <f t="shared" si="104"/>
        <v>0</v>
      </c>
    </row>
    <row r="510" spans="1:25">
      <c r="A510" s="153">
        <v>1251</v>
      </c>
      <c r="B510" s="153" t="s">
        <v>164</v>
      </c>
      <c r="C510" s="153" t="s">
        <v>226</v>
      </c>
      <c r="D510" s="153" t="s">
        <v>293</v>
      </c>
      <c r="E510" s="153" t="s">
        <v>133</v>
      </c>
      <c r="F510" s="136" t="s">
        <v>206</v>
      </c>
      <c r="G510" s="154">
        <v>52.913885804690402</v>
      </c>
      <c r="H510" s="154">
        <v>1.6866479090403175E-2</v>
      </c>
      <c r="I510" s="154">
        <v>52.897019325599999</v>
      </c>
      <c r="J510" s="155">
        <f t="shared" si="92"/>
        <v>3.1875336377031098E-4</v>
      </c>
      <c r="K510" s="155">
        <f t="shared" si="93"/>
        <v>0.9996812466362297</v>
      </c>
      <c r="L510" s="155">
        <f>IF(F510="Current ASP",IF(ISERROR(VLOOKUP(A510,#REF!,3,FALSE)),1,1-VLOOKUP(A510,#REF!,3,FALSE)),0)</f>
        <v>1</v>
      </c>
      <c r="M510" s="137">
        <v>3473.7878128799998</v>
      </c>
      <c r="N510" s="154">
        <f t="shared" si="94"/>
        <v>0</v>
      </c>
      <c r="O510" s="154">
        <f t="shared" si="95"/>
        <v>1.1072815503798115</v>
      </c>
      <c r="P510" s="154">
        <f t="shared" si="96"/>
        <v>3472.68053132962</v>
      </c>
      <c r="Q510" s="154">
        <v>0</v>
      </c>
      <c r="R510" s="154">
        <f t="shared" si="97"/>
        <v>0</v>
      </c>
      <c r="S510" s="154">
        <f t="shared" si="98"/>
        <v>0</v>
      </c>
      <c r="T510" s="154">
        <f t="shared" si="99"/>
        <v>0</v>
      </c>
      <c r="U510" s="154">
        <f t="shared" si="100"/>
        <v>0</v>
      </c>
      <c r="V510" s="154">
        <f t="shared" si="101"/>
        <v>1.1072815503798115</v>
      </c>
      <c r="W510" s="154">
        <f t="shared" si="102"/>
        <v>3472.68053132962</v>
      </c>
      <c r="X510" s="137">
        <f t="shared" si="103"/>
        <v>3472.68053132962</v>
      </c>
      <c r="Y510" s="137">
        <f t="shared" si="104"/>
        <v>0</v>
      </c>
    </row>
    <row r="511" spans="1:25">
      <c r="A511" s="153">
        <v>1252</v>
      </c>
      <c r="B511" s="153" t="s">
        <v>164</v>
      </c>
      <c r="C511" s="153" t="s">
        <v>226</v>
      </c>
      <c r="D511" s="153" t="s">
        <v>290</v>
      </c>
      <c r="E511" s="153" t="s">
        <v>133</v>
      </c>
      <c r="F511" s="136" t="s">
        <v>206</v>
      </c>
      <c r="G511" s="154">
        <v>61.476058301099997</v>
      </c>
      <c r="H511" s="154">
        <v>41.514725211499993</v>
      </c>
      <c r="I511" s="154">
        <v>19.9613330896</v>
      </c>
      <c r="J511" s="155">
        <f t="shared" si="92"/>
        <v>0.67529907347291929</v>
      </c>
      <c r="K511" s="155">
        <f t="shared" si="93"/>
        <v>0.32470092652708071</v>
      </c>
      <c r="L511" s="155">
        <f>IF(F511="Current ASP",IF(ISERROR(VLOOKUP(A511,#REF!,3,FALSE)),1,1-VLOOKUP(A511,#REF!,3,FALSE)),0)</f>
        <v>1</v>
      </c>
      <c r="M511" s="137">
        <v>3515.2001840200001</v>
      </c>
      <c r="N511" s="154">
        <f t="shared" si="94"/>
        <v>0</v>
      </c>
      <c r="O511" s="154">
        <f t="shared" si="95"/>
        <v>2373.8114273405413</v>
      </c>
      <c r="P511" s="154">
        <f t="shared" si="96"/>
        <v>1141.3887566794585</v>
      </c>
      <c r="Q511" s="154">
        <v>0</v>
      </c>
      <c r="R511" s="154">
        <f t="shared" si="97"/>
        <v>0</v>
      </c>
      <c r="S511" s="154">
        <f t="shared" si="98"/>
        <v>0</v>
      </c>
      <c r="T511" s="154">
        <f t="shared" si="99"/>
        <v>0</v>
      </c>
      <c r="U511" s="154">
        <f t="shared" si="100"/>
        <v>0</v>
      </c>
      <c r="V511" s="154">
        <f t="shared" si="101"/>
        <v>2373.8114273405413</v>
      </c>
      <c r="W511" s="154">
        <f t="shared" si="102"/>
        <v>1141.3887566794585</v>
      </c>
      <c r="X511" s="137">
        <f t="shared" si="103"/>
        <v>1141.3887566794585</v>
      </c>
      <c r="Y511" s="137">
        <f t="shared" si="104"/>
        <v>0</v>
      </c>
    </row>
    <row r="512" spans="1:25">
      <c r="A512" s="153">
        <v>1301</v>
      </c>
      <c r="B512" s="153" t="s">
        <v>164</v>
      </c>
      <c r="C512" s="153" t="s">
        <v>226</v>
      </c>
      <c r="D512" s="153" t="s">
        <v>294</v>
      </c>
      <c r="E512" s="153" t="s">
        <v>133</v>
      </c>
      <c r="F512" s="136" t="s">
        <v>270</v>
      </c>
      <c r="G512" s="154">
        <v>250.84056015900001</v>
      </c>
      <c r="H512" s="154">
        <v>0</v>
      </c>
      <c r="I512" s="154">
        <v>250.84056015900001</v>
      </c>
      <c r="J512" s="155">
        <f t="shared" si="92"/>
        <v>0</v>
      </c>
      <c r="K512" s="155">
        <f t="shared" si="93"/>
        <v>1</v>
      </c>
      <c r="L512" s="155">
        <f>IF(F512="Current ASP",IF(ISERROR(VLOOKUP(A512,#REF!,3,FALSE)),1,1-VLOOKUP(A512,#REF!,3,FALSE)),0)</f>
        <v>0</v>
      </c>
      <c r="M512" s="137">
        <v>16627.647043199999</v>
      </c>
      <c r="N512" s="154">
        <f t="shared" si="94"/>
        <v>0</v>
      </c>
      <c r="O512" s="154">
        <f t="shared" si="95"/>
        <v>0</v>
      </c>
      <c r="P512" s="154">
        <f t="shared" si="96"/>
        <v>16627.647043199999</v>
      </c>
      <c r="Q512" s="154">
        <v>14.364734651315874</v>
      </c>
      <c r="R512" s="154">
        <f t="shared" si="97"/>
        <v>0</v>
      </c>
      <c r="S512" s="154">
        <f t="shared" si="98"/>
        <v>0</v>
      </c>
      <c r="T512" s="154">
        <f t="shared" si="99"/>
        <v>14.364734651315874</v>
      </c>
      <c r="U512" s="154">
        <f t="shared" si="100"/>
        <v>0</v>
      </c>
      <c r="V512" s="154">
        <f t="shared" si="101"/>
        <v>0</v>
      </c>
      <c r="W512" s="154">
        <f t="shared" si="102"/>
        <v>16642.011777851316</v>
      </c>
      <c r="X512" s="137">
        <f t="shared" si="103"/>
        <v>0</v>
      </c>
      <c r="Y512" s="137">
        <f t="shared" si="104"/>
        <v>0</v>
      </c>
    </row>
    <row r="513" spans="1:25">
      <c r="A513" s="153">
        <v>1302</v>
      </c>
      <c r="B513" s="153" t="s">
        <v>164</v>
      </c>
      <c r="C513" s="153" t="s">
        <v>226</v>
      </c>
      <c r="D513" s="153" t="s">
        <v>294</v>
      </c>
      <c r="E513" s="153" t="s">
        <v>133</v>
      </c>
      <c r="F513" s="136" t="s">
        <v>270</v>
      </c>
      <c r="G513" s="154">
        <v>215.06941924099999</v>
      </c>
      <c r="H513" s="154">
        <v>0</v>
      </c>
      <c r="I513" s="154">
        <v>215.06941924099999</v>
      </c>
      <c r="J513" s="155">
        <f t="shared" si="92"/>
        <v>0</v>
      </c>
      <c r="K513" s="155">
        <f t="shared" si="93"/>
        <v>1</v>
      </c>
      <c r="L513" s="155">
        <f>IF(F513="Current ASP",IF(ISERROR(VLOOKUP(A513,#REF!,3,FALSE)),1,1-VLOOKUP(A513,#REF!,3,FALSE)),0)</f>
        <v>0</v>
      </c>
      <c r="M513" s="137">
        <v>17749.9397341</v>
      </c>
      <c r="N513" s="154">
        <f t="shared" si="94"/>
        <v>0</v>
      </c>
      <c r="O513" s="154">
        <f t="shared" si="95"/>
        <v>0</v>
      </c>
      <c r="P513" s="154">
        <f t="shared" si="96"/>
        <v>17749.9397341</v>
      </c>
      <c r="Q513" s="154">
        <v>26.814906678050061</v>
      </c>
      <c r="R513" s="154">
        <f t="shared" si="97"/>
        <v>0</v>
      </c>
      <c r="S513" s="154">
        <f t="shared" si="98"/>
        <v>0</v>
      </c>
      <c r="T513" s="154">
        <f t="shared" si="99"/>
        <v>26.814906678050061</v>
      </c>
      <c r="U513" s="154">
        <f t="shared" si="100"/>
        <v>0</v>
      </c>
      <c r="V513" s="154">
        <f t="shared" si="101"/>
        <v>0</v>
      </c>
      <c r="W513" s="154">
        <f t="shared" si="102"/>
        <v>17776.75464077805</v>
      </c>
      <c r="X513" s="137">
        <f t="shared" si="103"/>
        <v>0</v>
      </c>
      <c r="Y513" s="137">
        <f t="shared" si="104"/>
        <v>0</v>
      </c>
    </row>
    <row r="514" spans="1:25">
      <c r="A514" s="153">
        <v>1303</v>
      </c>
      <c r="B514" s="153" t="s">
        <v>164</v>
      </c>
      <c r="C514" s="153" t="s">
        <v>226</v>
      </c>
      <c r="D514" s="153" t="s">
        <v>295</v>
      </c>
      <c r="E514" s="153" t="s">
        <v>133</v>
      </c>
      <c r="F514" s="136" t="s">
        <v>206</v>
      </c>
      <c r="G514" s="154">
        <v>117.755836755</v>
      </c>
      <c r="H514" s="154">
        <v>117.755836755</v>
      </c>
      <c r="I514" s="154">
        <v>0</v>
      </c>
      <c r="J514" s="155">
        <f t="shared" si="92"/>
        <v>1</v>
      </c>
      <c r="K514" s="155">
        <f t="shared" si="93"/>
        <v>0</v>
      </c>
      <c r="L514" s="155">
        <f>IF(F514="Current ASP",IF(ISERROR(VLOOKUP(A514,#REF!,3,FALSE)),1,1-VLOOKUP(A514,#REF!,3,FALSE)),0)</f>
        <v>1</v>
      </c>
      <c r="M514" s="137">
        <v>6545.5339999999997</v>
      </c>
      <c r="N514" s="154">
        <f t="shared" si="94"/>
        <v>0</v>
      </c>
      <c r="O514" s="154">
        <f t="shared" si="95"/>
        <v>6545.5339999999997</v>
      </c>
      <c r="P514" s="154">
        <f t="shared" si="96"/>
        <v>0</v>
      </c>
      <c r="Q514" s="154">
        <v>474.64812008616843</v>
      </c>
      <c r="R514" s="154">
        <f t="shared" si="97"/>
        <v>0</v>
      </c>
      <c r="S514" s="154">
        <f t="shared" si="98"/>
        <v>474.64812008616843</v>
      </c>
      <c r="T514" s="154">
        <f t="shared" si="99"/>
        <v>0</v>
      </c>
      <c r="U514" s="154">
        <f t="shared" si="100"/>
        <v>0</v>
      </c>
      <c r="V514" s="154">
        <f t="shared" si="101"/>
        <v>7020.1821200861677</v>
      </c>
      <c r="W514" s="154">
        <f t="shared" si="102"/>
        <v>0</v>
      </c>
      <c r="X514" s="137">
        <f t="shared" si="103"/>
        <v>0</v>
      </c>
      <c r="Y514" s="137">
        <f t="shared" si="104"/>
        <v>0</v>
      </c>
    </row>
    <row r="515" spans="1:25">
      <c r="A515" s="153">
        <v>1304</v>
      </c>
      <c r="B515" s="153" t="s">
        <v>164</v>
      </c>
      <c r="C515" s="153" t="s">
        <v>226</v>
      </c>
      <c r="D515" s="153" t="s">
        <v>295</v>
      </c>
      <c r="E515" s="153" t="s">
        <v>133</v>
      </c>
      <c r="F515" s="136" t="s">
        <v>206</v>
      </c>
      <c r="G515" s="154">
        <v>90.674232670560002</v>
      </c>
      <c r="H515" s="154">
        <v>88.052147026900002</v>
      </c>
      <c r="I515" s="154">
        <v>2.6220856436600002</v>
      </c>
      <c r="J515" s="155">
        <f t="shared" si="92"/>
        <v>0.97108235089028405</v>
      </c>
      <c r="K515" s="155">
        <f t="shared" si="93"/>
        <v>2.8917649109715948E-2</v>
      </c>
      <c r="L515" s="155">
        <f>IF(F515="Current ASP",IF(ISERROR(VLOOKUP(A515,#REF!,3,FALSE)),1,1-VLOOKUP(A515,#REF!,3,FALSE)),0)</f>
        <v>1</v>
      </c>
      <c r="M515" s="137">
        <v>4505.6149638099996</v>
      </c>
      <c r="N515" s="154">
        <f t="shared" si="94"/>
        <v>0</v>
      </c>
      <c r="O515" s="154">
        <f t="shared" si="95"/>
        <v>4375.3231712630568</v>
      </c>
      <c r="P515" s="154">
        <f t="shared" si="96"/>
        <v>130.2917925469431</v>
      </c>
      <c r="Q515" s="154">
        <v>1355.9599818499341</v>
      </c>
      <c r="R515" s="154">
        <f t="shared" si="97"/>
        <v>0</v>
      </c>
      <c r="S515" s="154">
        <f t="shared" si="98"/>
        <v>1316.7488068879809</v>
      </c>
      <c r="T515" s="154">
        <f t="shared" si="99"/>
        <v>39.211174961953205</v>
      </c>
      <c r="U515" s="154">
        <f t="shared" si="100"/>
        <v>0</v>
      </c>
      <c r="V515" s="154">
        <f t="shared" si="101"/>
        <v>5692.0719781510379</v>
      </c>
      <c r="W515" s="154">
        <f t="shared" si="102"/>
        <v>169.50296750889629</v>
      </c>
      <c r="X515" s="137">
        <f t="shared" si="103"/>
        <v>130.2917925469431</v>
      </c>
      <c r="Y515" s="137">
        <f t="shared" si="104"/>
        <v>39.211174961953205</v>
      </c>
    </row>
    <row r="516" spans="1:25">
      <c r="A516" s="153">
        <v>1305</v>
      </c>
      <c r="B516" s="153" t="s">
        <v>164</v>
      </c>
      <c r="C516" s="153" t="s">
        <v>226</v>
      </c>
      <c r="D516" s="153" t="s">
        <v>296</v>
      </c>
      <c r="E516" s="153" t="s">
        <v>133</v>
      </c>
      <c r="F516" s="136" t="s">
        <v>206</v>
      </c>
      <c r="G516" s="154">
        <v>48.243120087999998</v>
      </c>
      <c r="H516" s="154">
        <v>48.243120087999998</v>
      </c>
      <c r="I516" s="154">
        <v>0</v>
      </c>
      <c r="J516" s="155">
        <f t="shared" si="92"/>
        <v>1</v>
      </c>
      <c r="K516" s="155">
        <f t="shared" si="93"/>
        <v>0</v>
      </c>
      <c r="L516" s="155">
        <f>IF(F516="Current ASP",IF(ISERROR(VLOOKUP(A516,#REF!,3,FALSE)),1,1-VLOOKUP(A516,#REF!,3,FALSE)),0)</f>
        <v>1</v>
      </c>
      <c r="M516" s="137">
        <v>2954</v>
      </c>
      <c r="N516" s="154">
        <f t="shared" si="94"/>
        <v>0</v>
      </c>
      <c r="O516" s="154">
        <f t="shared" si="95"/>
        <v>2954</v>
      </c>
      <c r="P516" s="154">
        <f t="shared" si="96"/>
        <v>0</v>
      </c>
      <c r="Q516" s="154">
        <v>300.63474415723192</v>
      </c>
      <c r="R516" s="154">
        <f t="shared" si="97"/>
        <v>0</v>
      </c>
      <c r="S516" s="154">
        <f t="shared" si="98"/>
        <v>300.63474415723192</v>
      </c>
      <c r="T516" s="154">
        <f t="shared" si="99"/>
        <v>0</v>
      </c>
      <c r="U516" s="154">
        <f t="shared" si="100"/>
        <v>0</v>
      </c>
      <c r="V516" s="154">
        <f t="shared" si="101"/>
        <v>3254.634744157232</v>
      </c>
      <c r="W516" s="154">
        <f t="shared" si="102"/>
        <v>0</v>
      </c>
      <c r="X516" s="137">
        <f t="shared" si="103"/>
        <v>0</v>
      </c>
      <c r="Y516" s="137">
        <f t="shared" si="104"/>
        <v>0</v>
      </c>
    </row>
    <row r="517" spans="1:25">
      <c r="A517" s="153">
        <v>1306</v>
      </c>
      <c r="B517" s="153" t="s">
        <v>164</v>
      </c>
      <c r="C517" s="153" t="s">
        <v>226</v>
      </c>
      <c r="D517" s="153" t="s">
        <v>296</v>
      </c>
      <c r="E517" s="153" t="s">
        <v>133</v>
      </c>
      <c r="F517" s="136" t="s">
        <v>206</v>
      </c>
      <c r="G517" s="154">
        <v>94.9187206231</v>
      </c>
      <c r="H517" s="154">
        <v>94.9187206231</v>
      </c>
      <c r="I517" s="154">
        <v>0</v>
      </c>
      <c r="J517" s="155">
        <f t="shared" si="92"/>
        <v>1</v>
      </c>
      <c r="K517" s="155">
        <f t="shared" si="93"/>
        <v>0</v>
      </c>
      <c r="L517" s="155">
        <f>IF(F517="Current ASP",IF(ISERROR(VLOOKUP(A517,#REF!,3,FALSE)),1,1-VLOOKUP(A517,#REF!,3,FALSE)),0)</f>
        <v>1</v>
      </c>
      <c r="M517" s="137">
        <v>4694</v>
      </c>
      <c r="N517" s="154">
        <f t="shared" si="94"/>
        <v>0</v>
      </c>
      <c r="O517" s="154">
        <f t="shared" si="95"/>
        <v>4694</v>
      </c>
      <c r="P517" s="154">
        <f t="shared" si="96"/>
        <v>0</v>
      </c>
      <c r="Q517" s="154">
        <v>506.10397747064667</v>
      </c>
      <c r="R517" s="154">
        <f t="shared" si="97"/>
        <v>0</v>
      </c>
      <c r="S517" s="154">
        <f t="shared" si="98"/>
        <v>506.10397747064667</v>
      </c>
      <c r="T517" s="154">
        <f t="shared" si="99"/>
        <v>0</v>
      </c>
      <c r="U517" s="154">
        <f t="shared" si="100"/>
        <v>0</v>
      </c>
      <c r="V517" s="154">
        <f t="shared" si="101"/>
        <v>5200.1039774706469</v>
      </c>
      <c r="W517" s="154">
        <f t="shared" si="102"/>
        <v>0</v>
      </c>
      <c r="X517" s="137">
        <f t="shared" si="103"/>
        <v>0</v>
      </c>
      <c r="Y517" s="137">
        <f t="shared" si="104"/>
        <v>0</v>
      </c>
    </row>
    <row r="518" spans="1:25">
      <c r="A518" s="153">
        <v>1307</v>
      </c>
      <c r="B518" s="153" t="s">
        <v>164</v>
      </c>
      <c r="C518" s="153" t="s">
        <v>226</v>
      </c>
      <c r="D518" s="153" t="s">
        <v>297</v>
      </c>
      <c r="E518" s="153" t="s">
        <v>133</v>
      </c>
      <c r="F518" s="136" t="s">
        <v>206</v>
      </c>
      <c r="G518" s="154">
        <v>53.595931355899999</v>
      </c>
      <c r="H518" s="154">
        <v>53.595931355899999</v>
      </c>
      <c r="I518" s="154">
        <v>0</v>
      </c>
      <c r="J518" s="155">
        <f t="shared" si="92"/>
        <v>1</v>
      </c>
      <c r="K518" s="155">
        <f t="shared" si="93"/>
        <v>0</v>
      </c>
      <c r="L518" s="155">
        <f>IF(F518="Current ASP",IF(ISERROR(VLOOKUP(A518,#REF!,3,FALSE)),1,1-VLOOKUP(A518,#REF!,3,FALSE)),0)</f>
        <v>1</v>
      </c>
      <c r="M518" s="137">
        <v>2970</v>
      </c>
      <c r="N518" s="154">
        <f t="shared" si="94"/>
        <v>0</v>
      </c>
      <c r="O518" s="154">
        <f t="shared" si="95"/>
        <v>2970</v>
      </c>
      <c r="P518" s="154">
        <f t="shared" si="96"/>
        <v>0</v>
      </c>
      <c r="Q518" s="154">
        <v>406.38612932643667</v>
      </c>
      <c r="R518" s="154">
        <f t="shared" si="97"/>
        <v>0</v>
      </c>
      <c r="S518" s="154">
        <f t="shared" si="98"/>
        <v>406.38612932643667</v>
      </c>
      <c r="T518" s="154">
        <f t="shared" si="99"/>
        <v>0</v>
      </c>
      <c r="U518" s="154">
        <f t="shared" si="100"/>
        <v>0</v>
      </c>
      <c r="V518" s="154">
        <f t="shared" si="101"/>
        <v>3376.3861293264367</v>
      </c>
      <c r="W518" s="154">
        <f t="shared" si="102"/>
        <v>0</v>
      </c>
      <c r="X518" s="137">
        <f t="shared" si="103"/>
        <v>0</v>
      </c>
      <c r="Y518" s="137">
        <f t="shared" si="104"/>
        <v>0</v>
      </c>
    </row>
    <row r="519" spans="1:25">
      <c r="A519" s="153">
        <v>1308</v>
      </c>
      <c r="B519" s="153" t="s">
        <v>164</v>
      </c>
      <c r="C519" s="153" t="s">
        <v>226</v>
      </c>
      <c r="D519" s="153" t="s">
        <v>297</v>
      </c>
      <c r="E519" s="153" t="s">
        <v>133</v>
      </c>
      <c r="F519" s="136" t="s">
        <v>206</v>
      </c>
      <c r="G519" s="154">
        <v>102.102777719</v>
      </c>
      <c r="H519" s="154">
        <v>102.102777719</v>
      </c>
      <c r="I519" s="154">
        <v>0</v>
      </c>
      <c r="J519" s="155">
        <f t="shared" si="92"/>
        <v>1</v>
      </c>
      <c r="K519" s="155">
        <f t="shared" si="93"/>
        <v>0</v>
      </c>
      <c r="L519" s="155">
        <f>IF(F519="Current ASP",IF(ISERROR(VLOOKUP(A519,#REF!,3,FALSE)),1,1-VLOOKUP(A519,#REF!,3,FALSE)),0)</f>
        <v>1</v>
      </c>
      <c r="M519" s="137">
        <v>4806</v>
      </c>
      <c r="N519" s="154">
        <f t="shared" si="94"/>
        <v>0</v>
      </c>
      <c r="O519" s="154">
        <f t="shared" si="95"/>
        <v>4806</v>
      </c>
      <c r="P519" s="154">
        <f t="shared" si="96"/>
        <v>0</v>
      </c>
      <c r="Q519" s="154">
        <v>381.54140870931383</v>
      </c>
      <c r="R519" s="154">
        <f t="shared" si="97"/>
        <v>0</v>
      </c>
      <c r="S519" s="154">
        <f t="shared" si="98"/>
        <v>381.54140870931383</v>
      </c>
      <c r="T519" s="154">
        <f t="shared" si="99"/>
        <v>0</v>
      </c>
      <c r="U519" s="154">
        <f t="shared" si="100"/>
        <v>0</v>
      </c>
      <c r="V519" s="154">
        <f t="shared" si="101"/>
        <v>5187.5414087093141</v>
      </c>
      <c r="W519" s="154">
        <f t="shared" si="102"/>
        <v>0</v>
      </c>
      <c r="X519" s="137">
        <f t="shared" si="103"/>
        <v>0</v>
      </c>
      <c r="Y519" s="137">
        <f t="shared" si="104"/>
        <v>0</v>
      </c>
    </row>
    <row r="520" spans="1:25">
      <c r="A520" s="153">
        <v>1309</v>
      </c>
      <c r="B520" s="153" t="s">
        <v>164</v>
      </c>
      <c r="C520" s="153" t="s">
        <v>226</v>
      </c>
      <c r="D520" s="153" t="s">
        <v>297</v>
      </c>
      <c r="E520" s="153" t="s">
        <v>133</v>
      </c>
      <c r="F520" s="136" t="s">
        <v>206</v>
      </c>
      <c r="G520" s="154">
        <v>92.689544139000006</v>
      </c>
      <c r="H520" s="154">
        <v>92.689544139000006</v>
      </c>
      <c r="I520" s="154">
        <v>0</v>
      </c>
      <c r="J520" s="155">
        <f t="shared" si="92"/>
        <v>1</v>
      </c>
      <c r="K520" s="155">
        <f t="shared" si="93"/>
        <v>0</v>
      </c>
      <c r="L520" s="155">
        <f>IF(F520="Current ASP",IF(ISERROR(VLOOKUP(A520,#REF!,3,FALSE)),1,1-VLOOKUP(A520,#REF!,3,FALSE)),0)</f>
        <v>1</v>
      </c>
      <c r="M520" s="137">
        <v>3992</v>
      </c>
      <c r="N520" s="154">
        <f t="shared" si="94"/>
        <v>0</v>
      </c>
      <c r="O520" s="154">
        <f t="shared" si="95"/>
        <v>3992</v>
      </c>
      <c r="P520" s="154">
        <f t="shared" si="96"/>
        <v>0</v>
      </c>
      <c r="Q520" s="154">
        <v>751.84140571623698</v>
      </c>
      <c r="R520" s="154">
        <f t="shared" si="97"/>
        <v>0</v>
      </c>
      <c r="S520" s="154">
        <f t="shared" si="98"/>
        <v>751.84140571623698</v>
      </c>
      <c r="T520" s="154">
        <f t="shared" si="99"/>
        <v>0</v>
      </c>
      <c r="U520" s="154">
        <f t="shared" si="100"/>
        <v>0</v>
      </c>
      <c r="V520" s="154">
        <f t="shared" si="101"/>
        <v>4743.8414057162372</v>
      </c>
      <c r="W520" s="154">
        <f t="shared" si="102"/>
        <v>0</v>
      </c>
      <c r="X520" s="137">
        <f t="shared" si="103"/>
        <v>0</v>
      </c>
      <c r="Y520" s="137">
        <f t="shared" si="104"/>
        <v>0</v>
      </c>
    </row>
    <row r="521" spans="1:25">
      <c r="A521" s="153">
        <v>1310</v>
      </c>
      <c r="B521" s="153" t="s">
        <v>164</v>
      </c>
      <c r="C521" s="153" t="s">
        <v>226</v>
      </c>
      <c r="D521" s="153" t="s">
        <v>296</v>
      </c>
      <c r="E521" s="153" t="s">
        <v>133</v>
      </c>
      <c r="F521" s="136" t="s">
        <v>206</v>
      </c>
      <c r="G521" s="154">
        <v>26.7599144693</v>
      </c>
      <c r="H521" s="154">
        <v>26.7599144693</v>
      </c>
      <c r="I521" s="154">
        <v>0</v>
      </c>
      <c r="J521" s="155">
        <f t="shared" si="92"/>
        <v>1</v>
      </c>
      <c r="K521" s="155">
        <f t="shared" si="93"/>
        <v>0</v>
      </c>
      <c r="L521" s="155">
        <f>IF(F521="Current ASP",IF(ISERROR(VLOOKUP(A521,#REF!,3,FALSE)),1,1-VLOOKUP(A521,#REF!,3,FALSE)),0)</f>
        <v>1</v>
      </c>
      <c r="M521" s="137">
        <v>1329</v>
      </c>
      <c r="N521" s="154">
        <f t="shared" si="94"/>
        <v>0</v>
      </c>
      <c r="O521" s="154">
        <f t="shared" si="95"/>
        <v>1329</v>
      </c>
      <c r="P521" s="154">
        <f t="shared" si="96"/>
        <v>0</v>
      </c>
      <c r="Q521" s="154">
        <v>107.89223264800003</v>
      </c>
      <c r="R521" s="154">
        <f t="shared" si="97"/>
        <v>0</v>
      </c>
      <c r="S521" s="154">
        <f t="shared" si="98"/>
        <v>107.89223264800003</v>
      </c>
      <c r="T521" s="154">
        <f t="shared" si="99"/>
        <v>0</v>
      </c>
      <c r="U521" s="154">
        <f t="shared" si="100"/>
        <v>0</v>
      </c>
      <c r="V521" s="154">
        <f t="shared" si="101"/>
        <v>1436.8922326480001</v>
      </c>
      <c r="W521" s="154">
        <f t="shared" si="102"/>
        <v>0</v>
      </c>
      <c r="X521" s="137">
        <f t="shared" si="103"/>
        <v>0</v>
      </c>
      <c r="Y521" s="137">
        <f t="shared" si="104"/>
        <v>0</v>
      </c>
    </row>
    <row r="522" spans="1:25">
      <c r="A522" s="153">
        <v>1311</v>
      </c>
      <c r="B522" s="153" t="s">
        <v>164</v>
      </c>
      <c r="C522" s="153" t="s">
        <v>226</v>
      </c>
      <c r="D522" s="153" t="s">
        <v>296</v>
      </c>
      <c r="E522" s="153" t="s">
        <v>133</v>
      </c>
      <c r="F522" s="136" t="s">
        <v>206</v>
      </c>
      <c r="G522" s="154">
        <v>35.536859581000002</v>
      </c>
      <c r="H522" s="154">
        <v>35.536859581000002</v>
      </c>
      <c r="I522" s="154">
        <v>0</v>
      </c>
      <c r="J522" s="155">
        <f t="shared" ref="J522:J585" si="105">IF(H522&gt;0,H522/G522,0)</f>
        <v>1</v>
      </c>
      <c r="K522" s="155">
        <f t="shared" ref="K522:K585" si="106">IF(E522="Greenfield",1-J522,0)</f>
        <v>0</v>
      </c>
      <c r="L522" s="155">
        <f>IF(F522="Current ASP",IF(ISERROR(VLOOKUP(A522,#REF!,3,FALSE)),1,1-VLOOKUP(A522,#REF!,3,FALSE)),0)</f>
        <v>1</v>
      </c>
      <c r="M522" s="137">
        <v>1621</v>
      </c>
      <c r="N522" s="154">
        <f t="shared" ref="N522:N585" si="107">IF($E522="Established",$M522,0)</f>
        <v>0</v>
      </c>
      <c r="O522" s="154">
        <f t="shared" ref="O522:O585" si="108">IF($E522="Greenfield",$M522*J522,0)</f>
        <v>1621</v>
      </c>
      <c r="P522" s="154">
        <f t="shared" ref="P522:P585" si="109">IF($E522="Greenfield",$M522*K522,0)</f>
        <v>0</v>
      </c>
      <c r="Q522" s="154">
        <v>117.39701025100001</v>
      </c>
      <c r="R522" s="154">
        <f t="shared" ref="R522:R585" si="110">IF($E522="Established",$Q522,0)</f>
        <v>0</v>
      </c>
      <c r="S522" s="154">
        <f t="shared" ref="S522:S585" si="111">IF($E522="Greenfield",$Q522*J522,0)</f>
        <v>117.39701025100001</v>
      </c>
      <c r="T522" s="154">
        <f t="shared" ref="T522:T585" si="112">IF($E522="Greenfield",$Q522*K522,0)</f>
        <v>0</v>
      </c>
      <c r="U522" s="154">
        <f t="shared" ref="U522:U585" si="113">N522+R522</f>
        <v>0</v>
      </c>
      <c r="V522" s="154">
        <f t="shared" ref="V522:V585" si="114">O522+S522</f>
        <v>1738.397010251</v>
      </c>
      <c r="W522" s="154">
        <f t="shared" ref="W522:W585" si="115">P522+T522</f>
        <v>0</v>
      </c>
      <c r="X522" s="137">
        <f t="shared" ref="X522:X585" si="116">L522*M522*K522</f>
        <v>0</v>
      </c>
      <c r="Y522" s="137">
        <f t="shared" ref="Y522:Y585" si="117">Q522*L522*K522</f>
        <v>0</v>
      </c>
    </row>
    <row r="523" spans="1:25">
      <c r="A523" s="153">
        <v>1312</v>
      </c>
      <c r="B523" s="153" t="s">
        <v>164</v>
      </c>
      <c r="C523" s="153" t="s">
        <v>226</v>
      </c>
      <c r="D523" s="153" t="s">
        <v>295</v>
      </c>
      <c r="E523" s="153" t="s">
        <v>133</v>
      </c>
      <c r="F523" s="136" t="s">
        <v>206</v>
      </c>
      <c r="G523" s="154">
        <v>45.4014561507</v>
      </c>
      <c r="H523" s="154">
        <v>30.654854409000002</v>
      </c>
      <c r="I523" s="154">
        <v>14.746601741699999</v>
      </c>
      <c r="J523" s="155">
        <f t="shared" si="105"/>
        <v>0.67519540138201861</v>
      </c>
      <c r="K523" s="155">
        <f t="shared" si="106"/>
        <v>0.32480459861798139</v>
      </c>
      <c r="L523" s="155">
        <f>IF(F523="Current ASP",IF(ISERROR(VLOOKUP(A523,#REF!,3,FALSE)),1,1-VLOOKUP(A523,#REF!,3,FALSE)),0)</f>
        <v>1</v>
      </c>
      <c r="M523" s="137">
        <v>2856.8490000000002</v>
      </c>
      <c r="N523" s="154">
        <f t="shared" si="107"/>
        <v>0</v>
      </c>
      <c r="O523" s="154">
        <f t="shared" si="108"/>
        <v>1928.9313072428185</v>
      </c>
      <c r="P523" s="154">
        <f t="shared" si="109"/>
        <v>927.91769275718161</v>
      </c>
      <c r="Q523" s="154">
        <v>2117.8404633008831</v>
      </c>
      <c r="R523" s="154">
        <f t="shared" si="110"/>
        <v>0</v>
      </c>
      <c r="S523" s="154">
        <f t="shared" si="111"/>
        <v>1429.95614168152</v>
      </c>
      <c r="T523" s="154">
        <f t="shared" si="112"/>
        <v>687.88432161936305</v>
      </c>
      <c r="U523" s="154">
        <f t="shared" si="113"/>
        <v>0</v>
      </c>
      <c r="V523" s="154">
        <f t="shared" si="114"/>
        <v>3358.8874489243385</v>
      </c>
      <c r="W523" s="154">
        <f t="shared" si="115"/>
        <v>1615.8020143765448</v>
      </c>
      <c r="X523" s="137">
        <f t="shared" si="116"/>
        <v>927.91769275718161</v>
      </c>
      <c r="Y523" s="137">
        <f t="shared" si="117"/>
        <v>687.88432161936305</v>
      </c>
    </row>
    <row r="524" spans="1:25">
      <c r="A524" s="153">
        <v>1313</v>
      </c>
      <c r="B524" s="153" t="s">
        <v>164</v>
      </c>
      <c r="C524" s="153" t="s">
        <v>226</v>
      </c>
      <c r="D524" s="153" t="s">
        <v>295</v>
      </c>
      <c r="E524" s="153" t="s">
        <v>133</v>
      </c>
      <c r="F524" s="136" t="s">
        <v>206</v>
      </c>
      <c r="G524" s="154">
        <v>89.237368546400006</v>
      </c>
      <c r="H524" s="154">
        <v>43.592435524700008</v>
      </c>
      <c r="I524" s="154">
        <v>45.644933021699998</v>
      </c>
      <c r="J524" s="155">
        <f t="shared" si="105"/>
        <v>0.48849978697022667</v>
      </c>
      <c r="K524" s="155">
        <f t="shared" si="106"/>
        <v>0.51150021302977333</v>
      </c>
      <c r="L524" s="155">
        <f>IF(F524="Current ASP",IF(ISERROR(VLOOKUP(A524,#REF!,3,FALSE)),1,1-VLOOKUP(A524,#REF!,3,FALSE)),0)</f>
        <v>1</v>
      </c>
      <c r="M524" s="137">
        <v>4414.0559102200004</v>
      </c>
      <c r="N524" s="154">
        <f t="shared" si="107"/>
        <v>0</v>
      </c>
      <c r="O524" s="154">
        <f t="shared" si="108"/>
        <v>2156.26537181714</v>
      </c>
      <c r="P524" s="154">
        <f t="shared" si="109"/>
        <v>2257.7905384028604</v>
      </c>
      <c r="Q524" s="154">
        <v>293.97860821415185</v>
      </c>
      <c r="R524" s="154">
        <f t="shared" si="110"/>
        <v>0</v>
      </c>
      <c r="S524" s="154">
        <f t="shared" si="111"/>
        <v>143.60848748641692</v>
      </c>
      <c r="T524" s="154">
        <f t="shared" si="112"/>
        <v>150.37012072773493</v>
      </c>
      <c r="U524" s="154">
        <f t="shared" si="113"/>
        <v>0</v>
      </c>
      <c r="V524" s="154">
        <f t="shared" si="114"/>
        <v>2299.8738593035569</v>
      </c>
      <c r="W524" s="154">
        <f t="shared" si="115"/>
        <v>2408.1606591305954</v>
      </c>
      <c r="X524" s="137">
        <f t="shared" si="116"/>
        <v>2257.7905384028604</v>
      </c>
      <c r="Y524" s="137">
        <f t="shared" si="117"/>
        <v>150.37012072773493</v>
      </c>
    </row>
    <row r="525" spans="1:25">
      <c r="A525" s="153">
        <v>1314</v>
      </c>
      <c r="B525" s="153" t="s">
        <v>164</v>
      </c>
      <c r="C525" s="153" t="s">
        <v>226</v>
      </c>
      <c r="D525" s="153" t="s">
        <v>294</v>
      </c>
      <c r="E525" s="153" t="s">
        <v>133</v>
      </c>
      <c r="F525" s="136" t="s">
        <v>270</v>
      </c>
      <c r="G525" s="154">
        <v>243.43522793</v>
      </c>
      <c r="H525" s="154">
        <v>0</v>
      </c>
      <c r="I525" s="154">
        <v>243.43522793</v>
      </c>
      <c r="J525" s="155">
        <f t="shared" si="105"/>
        <v>0</v>
      </c>
      <c r="K525" s="155">
        <f t="shared" si="106"/>
        <v>1</v>
      </c>
      <c r="L525" s="155">
        <f>IF(F525="Current ASP",IF(ISERROR(VLOOKUP(A525,#REF!,3,FALSE)),1,1-VLOOKUP(A525,#REF!,3,FALSE)),0)</f>
        <v>0</v>
      </c>
      <c r="M525" s="137">
        <v>16250.01058</v>
      </c>
      <c r="N525" s="154">
        <f t="shared" si="107"/>
        <v>0</v>
      </c>
      <c r="O525" s="154">
        <f t="shared" si="108"/>
        <v>0</v>
      </c>
      <c r="P525" s="154">
        <f t="shared" si="109"/>
        <v>16250.01058</v>
      </c>
      <c r="Q525" s="154">
        <v>0.19697751500012581</v>
      </c>
      <c r="R525" s="154">
        <f t="shared" si="110"/>
        <v>0</v>
      </c>
      <c r="S525" s="154">
        <f t="shared" si="111"/>
        <v>0</v>
      </c>
      <c r="T525" s="154">
        <f t="shared" si="112"/>
        <v>0.19697751500012581</v>
      </c>
      <c r="U525" s="154">
        <f t="shared" si="113"/>
        <v>0</v>
      </c>
      <c r="V525" s="154">
        <f t="shared" si="114"/>
        <v>0</v>
      </c>
      <c r="W525" s="154">
        <f t="shared" si="115"/>
        <v>16250.207557515001</v>
      </c>
      <c r="X525" s="137">
        <f t="shared" si="116"/>
        <v>0</v>
      </c>
      <c r="Y525" s="137">
        <f t="shared" si="117"/>
        <v>0</v>
      </c>
    </row>
    <row r="526" spans="1:25">
      <c r="A526" s="153">
        <v>1315</v>
      </c>
      <c r="B526" s="153" t="s">
        <v>164</v>
      </c>
      <c r="C526" s="153" t="s">
        <v>226</v>
      </c>
      <c r="D526" s="153" t="s">
        <v>294</v>
      </c>
      <c r="E526" s="153" t="s">
        <v>133</v>
      </c>
      <c r="F526" s="136" t="s">
        <v>270</v>
      </c>
      <c r="G526" s="154">
        <v>248.83778175349465</v>
      </c>
      <c r="H526" s="154">
        <v>0</v>
      </c>
      <c r="I526" s="154">
        <v>248.83778175349465</v>
      </c>
      <c r="J526" s="155">
        <f t="shared" si="105"/>
        <v>0</v>
      </c>
      <c r="K526" s="155">
        <f t="shared" si="106"/>
        <v>1</v>
      </c>
      <c r="L526" s="155">
        <f>IF(F526="Current ASP",IF(ISERROR(VLOOKUP(A526,#REF!,3,FALSE)),1,1-VLOOKUP(A526,#REF!,3,FALSE)),0)</f>
        <v>0</v>
      </c>
      <c r="M526" s="137">
        <v>16823.872077600001</v>
      </c>
      <c r="N526" s="154">
        <f t="shared" si="107"/>
        <v>0</v>
      </c>
      <c r="O526" s="154">
        <f t="shared" si="108"/>
        <v>0</v>
      </c>
      <c r="P526" s="154">
        <f t="shared" si="109"/>
        <v>16823.872077600001</v>
      </c>
      <c r="Q526" s="154">
        <v>0.14072101865105954</v>
      </c>
      <c r="R526" s="154">
        <f t="shared" si="110"/>
        <v>0</v>
      </c>
      <c r="S526" s="154">
        <f t="shared" si="111"/>
        <v>0</v>
      </c>
      <c r="T526" s="154">
        <f t="shared" si="112"/>
        <v>0.14072101865105954</v>
      </c>
      <c r="U526" s="154">
        <f t="shared" si="113"/>
        <v>0</v>
      </c>
      <c r="V526" s="154">
        <f t="shared" si="114"/>
        <v>0</v>
      </c>
      <c r="W526" s="154">
        <f t="shared" si="115"/>
        <v>16824.012798618653</v>
      </c>
      <c r="X526" s="137">
        <f t="shared" si="116"/>
        <v>0</v>
      </c>
      <c r="Y526" s="137">
        <f t="shared" si="117"/>
        <v>0</v>
      </c>
    </row>
    <row r="527" spans="1:25">
      <c r="A527" s="153">
        <v>1316</v>
      </c>
      <c r="B527" s="153" t="s">
        <v>164</v>
      </c>
      <c r="C527" s="153" t="s">
        <v>226</v>
      </c>
      <c r="D527" s="153" t="s">
        <v>295</v>
      </c>
      <c r="E527" s="153" t="s">
        <v>133</v>
      </c>
      <c r="F527" s="136" t="s">
        <v>206</v>
      </c>
      <c r="G527" s="154">
        <v>137.09182763140001</v>
      </c>
      <c r="H527" s="154">
        <v>94.852960354600015</v>
      </c>
      <c r="I527" s="154">
        <v>42.238867276800001</v>
      </c>
      <c r="J527" s="155">
        <f t="shared" si="105"/>
        <v>0.69189361607777233</v>
      </c>
      <c r="K527" s="155">
        <f t="shared" si="106"/>
        <v>0.30810638392222767</v>
      </c>
      <c r="L527" s="155">
        <f>IF(F527="Current ASP",IF(ISERROR(VLOOKUP(A527,#REF!,3,FALSE)),1,1-VLOOKUP(A527,#REF!,3,FALSE)),0)</f>
        <v>1</v>
      </c>
      <c r="M527" s="137">
        <v>7282.08120383</v>
      </c>
      <c r="N527" s="154">
        <f t="shared" si="107"/>
        <v>0</v>
      </c>
      <c r="O527" s="154">
        <f t="shared" si="108"/>
        <v>5038.4254966899161</v>
      </c>
      <c r="P527" s="154">
        <f t="shared" si="109"/>
        <v>2243.6557071400839</v>
      </c>
      <c r="Q527" s="154">
        <v>3378.4169124631007</v>
      </c>
      <c r="R527" s="154">
        <f t="shared" si="110"/>
        <v>0</v>
      </c>
      <c r="S527" s="154">
        <f t="shared" si="111"/>
        <v>2337.5050941823974</v>
      </c>
      <c r="T527" s="154">
        <f t="shared" si="112"/>
        <v>1040.9118182807031</v>
      </c>
      <c r="U527" s="154">
        <f t="shared" si="113"/>
        <v>0</v>
      </c>
      <c r="V527" s="154">
        <f t="shared" si="114"/>
        <v>7375.9305908723136</v>
      </c>
      <c r="W527" s="154">
        <f t="shared" si="115"/>
        <v>3284.5675254207872</v>
      </c>
      <c r="X527" s="137">
        <f t="shared" si="116"/>
        <v>2243.6557071400839</v>
      </c>
      <c r="Y527" s="137">
        <f t="shared" si="117"/>
        <v>1040.9118182807031</v>
      </c>
    </row>
    <row r="528" spans="1:25">
      <c r="A528" s="153">
        <v>1317</v>
      </c>
      <c r="B528" s="153" t="s">
        <v>164</v>
      </c>
      <c r="C528" s="153" t="s">
        <v>226</v>
      </c>
      <c r="D528" s="153" t="s">
        <v>298</v>
      </c>
      <c r="E528" s="153" t="s">
        <v>133</v>
      </c>
      <c r="F528" s="136" t="s">
        <v>206</v>
      </c>
      <c r="G528" s="154">
        <v>63.923548185389997</v>
      </c>
      <c r="H528" s="154">
        <v>14.163721307899998</v>
      </c>
      <c r="I528" s="154">
        <v>49.759826877489999</v>
      </c>
      <c r="J528" s="155">
        <f t="shared" si="105"/>
        <v>0.22157282738471606</v>
      </c>
      <c r="K528" s="155">
        <f t="shared" si="106"/>
        <v>0.77842717261528394</v>
      </c>
      <c r="L528" s="155">
        <f>IF(F528="Current ASP",IF(ISERROR(VLOOKUP(A528,#REF!,3,FALSE)),1,1-VLOOKUP(A528,#REF!,3,FALSE)),0)</f>
        <v>1</v>
      </c>
      <c r="M528" s="137">
        <v>4532.0604425399997</v>
      </c>
      <c r="N528" s="154">
        <f t="shared" si="107"/>
        <v>0</v>
      </c>
      <c r="O528" s="154">
        <f t="shared" si="108"/>
        <v>1004.1814461320153</v>
      </c>
      <c r="P528" s="154">
        <f t="shared" si="109"/>
        <v>3527.8789964079842</v>
      </c>
      <c r="Q528" s="154">
        <v>61.130884440824794</v>
      </c>
      <c r="R528" s="154">
        <f t="shared" si="110"/>
        <v>0</v>
      </c>
      <c r="S528" s="154">
        <f t="shared" si="111"/>
        <v>13.544942906081896</v>
      </c>
      <c r="T528" s="154">
        <f t="shared" si="112"/>
        <v>47.585941534742894</v>
      </c>
      <c r="U528" s="154">
        <f t="shared" si="113"/>
        <v>0</v>
      </c>
      <c r="V528" s="154">
        <f t="shared" si="114"/>
        <v>1017.7263890380972</v>
      </c>
      <c r="W528" s="154">
        <f t="shared" si="115"/>
        <v>3575.4649379427269</v>
      </c>
      <c r="X528" s="137">
        <f t="shared" si="116"/>
        <v>3527.8789964079842</v>
      </c>
      <c r="Y528" s="137">
        <f t="shared" si="117"/>
        <v>47.585941534742894</v>
      </c>
    </row>
    <row r="529" spans="1:25">
      <c r="A529" s="153">
        <v>1318</v>
      </c>
      <c r="B529" s="153" t="s">
        <v>164</v>
      </c>
      <c r="C529" s="153" t="s">
        <v>226</v>
      </c>
      <c r="D529" s="153" t="s">
        <v>299</v>
      </c>
      <c r="E529" s="153" t="s">
        <v>133</v>
      </c>
      <c r="F529" s="136" t="s">
        <v>206</v>
      </c>
      <c r="G529" s="154">
        <v>67.906732133753906</v>
      </c>
      <c r="H529" s="154">
        <v>66.309897896400003</v>
      </c>
      <c r="I529" s="154">
        <v>1.5968342373539002</v>
      </c>
      <c r="J529" s="155">
        <f t="shared" si="105"/>
        <v>0.97648489056712862</v>
      </c>
      <c r="K529" s="155">
        <f t="shared" si="106"/>
        <v>2.3515109432871384E-2</v>
      </c>
      <c r="L529" s="155">
        <f>IF(F529="Current ASP",IF(ISERROR(VLOOKUP(A529,#REF!,3,FALSE)),1,1-VLOOKUP(A529,#REF!,3,FALSE)),0)</f>
        <v>1</v>
      </c>
      <c r="M529" s="137">
        <v>815</v>
      </c>
      <c r="N529" s="154">
        <f t="shared" si="107"/>
        <v>0</v>
      </c>
      <c r="O529" s="154">
        <f t="shared" si="108"/>
        <v>795.83518581220983</v>
      </c>
      <c r="P529" s="154">
        <f t="shared" si="109"/>
        <v>19.164814187790178</v>
      </c>
      <c r="Q529" s="154">
        <v>4293.0717925240906</v>
      </c>
      <c r="R529" s="154">
        <f t="shared" si="110"/>
        <v>0</v>
      </c>
      <c r="S529" s="154">
        <f t="shared" si="111"/>
        <v>4192.1197395197132</v>
      </c>
      <c r="T529" s="154">
        <f t="shared" si="112"/>
        <v>100.95205300437731</v>
      </c>
      <c r="U529" s="154">
        <f t="shared" si="113"/>
        <v>0</v>
      </c>
      <c r="V529" s="154">
        <f t="shared" si="114"/>
        <v>4987.9549253319228</v>
      </c>
      <c r="W529" s="154">
        <f t="shared" si="115"/>
        <v>120.11686719216749</v>
      </c>
      <c r="X529" s="137">
        <f t="shared" si="116"/>
        <v>19.164814187790178</v>
      </c>
      <c r="Y529" s="137">
        <f t="shared" si="117"/>
        <v>100.95205300437731</v>
      </c>
    </row>
    <row r="530" spans="1:25">
      <c r="A530" s="153">
        <v>1319</v>
      </c>
      <c r="B530" s="153" t="s">
        <v>164</v>
      </c>
      <c r="C530" s="153" t="s">
        <v>226</v>
      </c>
      <c r="D530" s="153" t="s">
        <v>298</v>
      </c>
      <c r="E530" s="153" t="s">
        <v>133</v>
      </c>
      <c r="F530" s="136" t="s">
        <v>206</v>
      </c>
      <c r="G530" s="154">
        <v>62.216748909318</v>
      </c>
      <c r="H530" s="154">
        <v>0.72252032317800285</v>
      </c>
      <c r="I530" s="154">
        <v>61.494228586139997</v>
      </c>
      <c r="J530" s="155">
        <f t="shared" si="105"/>
        <v>1.1612955286864778E-2</v>
      </c>
      <c r="K530" s="155">
        <f t="shared" si="106"/>
        <v>0.98838704471313521</v>
      </c>
      <c r="L530" s="155">
        <f>IF(F530="Current ASP",IF(ISERROR(VLOOKUP(A530,#REF!,3,FALSE)),1,1-VLOOKUP(A530,#REF!,3,FALSE)),0)</f>
        <v>1</v>
      </c>
      <c r="M530" s="137">
        <v>3736.3777244799999</v>
      </c>
      <c r="N530" s="154">
        <f t="shared" si="107"/>
        <v>0</v>
      </c>
      <c r="O530" s="154">
        <f t="shared" si="108"/>
        <v>43.390387449223802</v>
      </c>
      <c r="P530" s="154">
        <f t="shared" si="109"/>
        <v>3692.987337030776</v>
      </c>
      <c r="Q530" s="154">
        <v>1474.7767832519276</v>
      </c>
      <c r="R530" s="154">
        <f t="shared" si="110"/>
        <v>0</v>
      </c>
      <c r="S530" s="154">
        <f t="shared" si="111"/>
        <v>17.126516842010904</v>
      </c>
      <c r="T530" s="154">
        <f t="shared" si="112"/>
        <v>1457.6502664099166</v>
      </c>
      <c r="U530" s="154">
        <f t="shared" si="113"/>
        <v>0</v>
      </c>
      <c r="V530" s="154">
        <f t="shared" si="114"/>
        <v>60.516904291234709</v>
      </c>
      <c r="W530" s="154">
        <f t="shared" si="115"/>
        <v>5150.6376034406931</v>
      </c>
      <c r="X530" s="137">
        <f t="shared" si="116"/>
        <v>3692.987337030776</v>
      </c>
      <c r="Y530" s="137">
        <f t="shared" si="117"/>
        <v>1457.6502664099166</v>
      </c>
    </row>
    <row r="531" spans="1:25">
      <c r="A531" s="153">
        <v>1320</v>
      </c>
      <c r="B531" s="153" t="s">
        <v>164</v>
      </c>
      <c r="C531" s="153" t="s">
        <v>226</v>
      </c>
      <c r="D531" s="153" t="s">
        <v>299</v>
      </c>
      <c r="E531" s="153" t="s">
        <v>133</v>
      </c>
      <c r="F531" s="136" t="s">
        <v>206</v>
      </c>
      <c r="G531" s="154">
        <v>22.422929123399999</v>
      </c>
      <c r="H531" s="154">
        <v>22.422929123399999</v>
      </c>
      <c r="I531" s="154">
        <v>0</v>
      </c>
      <c r="J531" s="155">
        <f t="shared" si="105"/>
        <v>1</v>
      </c>
      <c r="K531" s="155">
        <f t="shared" si="106"/>
        <v>0</v>
      </c>
      <c r="L531" s="155">
        <f>IF(F531="Current ASP",IF(ISERROR(VLOOKUP(A531,#REF!,3,FALSE)),1,1-VLOOKUP(A531,#REF!,3,FALSE)),0)</f>
        <v>1</v>
      </c>
      <c r="M531" s="137">
        <v>39</v>
      </c>
      <c r="N531" s="154">
        <f t="shared" si="107"/>
        <v>0</v>
      </c>
      <c r="O531" s="154">
        <f t="shared" si="108"/>
        <v>39</v>
      </c>
      <c r="P531" s="154">
        <f t="shared" si="109"/>
        <v>0</v>
      </c>
      <c r="Q531" s="154">
        <v>13135.425765398408</v>
      </c>
      <c r="R531" s="154">
        <f t="shared" si="110"/>
        <v>0</v>
      </c>
      <c r="S531" s="154">
        <f t="shared" si="111"/>
        <v>13135.425765398408</v>
      </c>
      <c r="T531" s="154">
        <f t="shared" si="112"/>
        <v>0</v>
      </c>
      <c r="U531" s="154">
        <f t="shared" si="113"/>
        <v>0</v>
      </c>
      <c r="V531" s="154">
        <f t="shared" si="114"/>
        <v>13174.425765398408</v>
      </c>
      <c r="W531" s="154">
        <f t="shared" si="115"/>
        <v>0</v>
      </c>
      <c r="X531" s="137">
        <f t="shared" si="116"/>
        <v>0</v>
      </c>
      <c r="Y531" s="137">
        <f t="shared" si="117"/>
        <v>0</v>
      </c>
    </row>
    <row r="532" spans="1:25">
      <c r="A532" s="153">
        <v>1321</v>
      </c>
      <c r="B532" s="153" t="s">
        <v>164</v>
      </c>
      <c r="C532" s="153" t="s">
        <v>226</v>
      </c>
      <c r="D532" s="153" t="s">
        <v>299</v>
      </c>
      <c r="E532" s="153" t="s">
        <v>133</v>
      </c>
      <c r="F532" s="136" t="s">
        <v>206</v>
      </c>
      <c r="G532" s="154">
        <v>20.330064750599998</v>
      </c>
      <c r="H532" s="154">
        <v>20.330064750599998</v>
      </c>
      <c r="I532" s="154">
        <v>0</v>
      </c>
      <c r="J532" s="155">
        <f t="shared" si="105"/>
        <v>1</v>
      </c>
      <c r="K532" s="155">
        <f t="shared" si="106"/>
        <v>0</v>
      </c>
      <c r="L532" s="155">
        <f>IF(F532="Current ASP",IF(ISERROR(VLOOKUP(A532,#REF!,3,FALSE)),1,1-VLOOKUP(A532,#REF!,3,FALSE)),0)</f>
        <v>1</v>
      </c>
      <c r="M532" s="137">
        <v>0</v>
      </c>
      <c r="N532" s="154">
        <f t="shared" si="107"/>
        <v>0</v>
      </c>
      <c r="O532" s="154">
        <f t="shared" si="108"/>
        <v>0</v>
      </c>
      <c r="P532" s="154">
        <f t="shared" si="109"/>
        <v>0</v>
      </c>
      <c r="Q532" s="154">
        <v>85.597203316579566</v>
      </c>
      <c r="R532" s="154">
        <f t="shared" si="110"/>
        <v>0</v>
      </c>
      <c r="S532" s="154">
        <f t="shared" si="111"/>
        <v>85.597203316579566</v>
      </c>
      <c r="T532" s="154">
        <f t="shared" si="112"/>
        <v>0</v>
      </c>
      <c r="U532" s="154">
        <f t="shared" si="113"/>
        <v>0</v>
      </c>
      <c r="V532" s="154">
        <f t="shared" si="114"/>
        <v>85.597203316579566</v>
      </c>
      <c r="W532" s="154">
        <f t="shared" si="115"/>
        <v>0</v>
      </c>
      <c r="X532" s="137">
        <f t="shared" si="116"/>
        <v>0</v>
      </c>
      <c r="Y532" s="137">
        <f t="shared" si="117"/>
        <v>0</v>
      </c>
    </row>
    <row r="533" spans="1:25">
      <c r="A533" s="153">
        <v>1322</v>
      </c>
      <c r="B533" s="153" t="s">
        <v>164</v>
      </c>
      <c r="C533" s="153" t="s">
        <v>226</v>
      </c>
      <c r="D533" s="153" t="s">
        <v>297</v>
      </c>
      <c r="E533" s="153" t="s">
        <v>133</v>
      </c>
      <c r="F533" s="136" t="s">
        <v>206</v>
      </c>
      <c r="G533" s="154">
        <v>121.032758539</v>
      </c>
      <c r="H533" s="154">
        <v>121.032758539</v>
      </c>
      <c r="I533" s="154">
        <v>0</v>
      </c>
      <c r="J533" s="155">
        <f t="shared" si="105"/>
        <v>1</v>
      </c>
      <c r="K533" s="155">
        <f t="shared" si="106"/>
        <v>0</v>
      </c>
      <c r="L533" s="155">
        <f>IF(F533="Current ASP",IF(ISERROR(VLOOKUP(A533,#REF!,3,FALSE)),1,1-VLOOKUP(A533,#REF!,3,FALSE)),0)</f>
        <v>1</v>
      </c>
      <c r="M533" s="137">
        <v>6415.04</v>
      </c>
      <c r="N533" s="154">
        <f t="shared" si="107"/>
        <v>0</v>
      </c>
      <c r="O533" s="154">
        <f t="shared" si="108"/>
        <v>6415.04</v>
      </c>
      <c r="P533" s="154">
        <f t="shared" si="109"/>
        <v>0</v>
      </c>
      <c r="Q533" s="154">
        <v>518.18766388387314</v>
      </c>
      <c r="R533" s="154">
        <f t="shared" si="110"/>
        <v>0</v>
      </c>
      <c r="S533" s="154">
        <f t="shared" si="111"/>
        <v>518.18766388387314</v>
      </c>
      <c r="T533" s="154">
        <f t="shared" si="112"/>
        <v>0</v>
      </c>
      <c r="U533" s="154">
        <f t="shared" si="113"/>
        <v>0</v>
      </c>
      <c r="V533" s="154">
        <f t="shared" si="114"/>
        <v>6933.227663883873</v>
      </c>
      <c r="W533" s="154">
        <f t="shared" si="115"/>
        <v>0</v>
      </c>
      <c r="X533" s="137">
        <f t="shared" si="116"/>
        <v>0</v>
      </c>
      <c r="Y533" s="137">
        <f t="shared" si="117"/>
        <v>0</v>
      </c>
    </row>
    <row r="534" spans="1:25">
      <c r="A534" s="153">
        <v>1323</v>
      </c>
      <c r="B534" s="153" t="s">
        <v>164</v>
      </c>
      <c r="C534" s="153" t="s">
        <v>226</v>
      </c>
      <c r="D534" s="153" t="s">
        <v>298</v>
      </c>
      <c r="E534" s="153" t="s">
        <v>133</v>
      </c>
      <c r="F534" s="136" t="s">
        <v>206</v>
      </c>
      <c r="G534" s="154">
        <v>57.695289733270002</v>
      </c>
      <c r="H534" s="154">
        <v>21.048318571000003</v>
      </c>
      <c r="I534" s="154">
        <v>36.646971162269999</v>
      </c>
      <c r="J534" s="155">
        <f t="shared" si="105"/>
        <v>0.36481866489115639</v>
      </c>
      <c r="K534" s="155">
        <f t="shared" si="106"/>
        <v>0.63518133510884356</v>
      </c>
      <c r="L534" s="155">
        <f>IF(F534="Current ASP",IF(ISERROR(VLOOKUP(A534,#REF!,3,FALSE)),1,1-VLOOKUP(A534,#REF!,3,FALSE)),0)</f>
        <v>1</v>
      </c>
      <c r="M534" s="137">
        <v>3760.9270200699998</v>
      </c>
      <c r="N534" s="154">
        <f t="shared" si="107"/>
        <v>0</v>
      </c>
      <c r="O534" s="154">
        <f t="shared" si="108"/>
        <v>1372.0563742150127</v>
      </c>
      <c r="P534" s="154">
        <f t="shared" si="109"/>
        <v>2388.8706458549868</v>
      </c>
      <c r="Q534" s="154">
        <v>0</v>
      </c>
      <c r="R534" s="154">
        <f t="shared" si="110"/>
        <v>0</v>
      </c>
      <c r="S534" s="154">
        <f t="shared" si="111"/>
        <v>0</v>
      </c>
      <c r="T534" s="154">
        <f t="shared" si="112"/>
        <v>0</v>
      </c>
      <c r="U534" s="154">
        <f t="shared" si="113"/>
        <v>0</v>
      </c>
      <c r="V534" s="154">
        <f t="shared" si="114"/>
        <v>1372.0563742150127</v>
      </c>
      <c r="W534" s="154">
        <f t="shared" si="115"/>
        <v>2388.8706458549868</v>
      </c>
      <c r="X534" s="137">
        <f t="shared" si="116"/>
        <v>2388.8706458549868</v>
      </c>
      <c r="Y534" s="137">
        <f t="shared" si="117"/>
        <v>0</v>
      </c>
    </row>
    <row r="535" spans="1:25">
      <c r="A535" s="153">
        <v>1324</v>
      </c>
      <c r="B535" s="153" t="s">
        <v>164</v>
      </c>
      <c r="C535" s="153" t="s">
        <v>226</v>
      </c>
      <c r="D535" s="153" t="s">
        <v>297</v>
      </c>
      <c r="E535" s="153" t="s">
        <v>133</v>
      </c>
      <c r="F535" s="136" t="s">
        <v>206</v>
      </c>
      <c r="G535" s="154">
        <v>107.98248037376389</v>
      </c>
      <c r="H535" s="154">
        <v>107.980244188</v>
      </c>
      <c r="I535" s="154">
        <v>2.2361857638900002E-3</v>
      </c>
      <c r="J535" s="155">
        <f t="shared" si="105"/>
        <v>0.9999792912169071</v>
      </c>
      <c r="K535" s="155">
        <f t="shared" si="106"/>
        <v>2.0708783092904248E-5</v>
      </c>
      <c r="L535" s="155">
        <f>IF(F535="Current ASP",IF(ISERROR(VLOOKUP(A535,#REF!,3,FALSE)),1,1-VLOOKUP(A535,#REF!,3,FALSE)),0)</f>
        <v>1</v>
      </c>
      <c r="M535" s="137">
        <v>4807.6655909999999</v>
      </c>
      <c r="N535" s="154">
        <f t="shared" si="107"/>
        <v>0</v>
      </c>
      <c r="O535" s="154">
        <f t="shared" si="108"/>
        <v>4807.5660300960926</v>
      </c>
      <c r="P535" s="154">
        <f t="shared" si="109"/>
        <v>9.9560903907238305E-2</v>
      </c>
      <c r="Q535" s="154">
        <v>650.69541778112068</v>
      </c>
      <c r="R535" s="154">
        <f t="shared" si="110"/>
        <v>0</v>
      </c>
      <c r="S535" s="154">
        <f t="shared" si="111"/>
        <v>650.68194267085426</v>
      </c>
      <c r="T535" s="154">
        <f t="shared" si="112"/>
        <v>1.3475110266375939E-2</v>
      </c>
      <c r="U535" s="154">
        <f t="shared" si="113"/>
        <v>0</v>
      </c>
      <c r="V535" s="154">
        <f t="shared" si="114"/>
        <v>5458.247972766947</v>
      </c>
      <c r="W535" s="154">
        <f t="shared" si="115"/>
        <v>0.11303601417361424</v>
      </c>
      <c r="X535" s="137">
        <f t="shared" si="116"/>
        <v>9.9560903907238305E-2</v>
      </c>
      <c r="Y535" s="137">
        <f t="shared" si="117"/>
        <v>1.3475110266375939E-2</v>
      </c>
    </row>
    <row r="536" spans="1:25">
      <c r="A536" s="153">
        <v>1325</v>
      </c>
      <c r="B536" s="153" t="s">
        <v>164</v>
      </c>
      <c r="C536" s="153" t="s">
        <v>226</v>
      </c>
      <c r="D536" s="153" t="s">
        <v>299</v>
      </c>
      <c r="E536" s="153" t="s">
        <v>133</v>
      </c>
      <c r="F536" s="136" t="s">
        <v>206</v>
      </c>
      <c r="G536" s="154">
        <v>48.870173976839993</v>
      </c>
      <c r="H536" s="154">
        <v>41.239248908999997</v>
      </c>
      <c r="I536" s="154">
        <v>7.6309250678399998</v>
      </c>
      <c r="J536" s="155">
        <f t="shared" si="105"/>
        <v>0.84385312253121181</v>
      </c>
      <c r="K536" s="155">
        <f t="shared" si="106"/>
        <v>0.15614687746878819</v>
      </c>
      <c r="L536" s="155">
        <f>IF(F536="Current ASP",IF(ISERROR(VLOOKUP(A536,#REF!,3,FALSE)),1,1-VLOOKUP(A536,#REF!,3,FALSE)),0)</f>
        <v>1</v>
      </c>
      <c r="M536" s="137">
        <v>2621.3549835399999</v>
      </c>
      <c r="N536" s="154">
        <f t="shared" si="107"/>
        <v>0</v>
      </c>
      <c r="O536" s="154">
        <f t="shared" si="108"/>
        <v>2212.0385881229822</v>
      </c>
      <c r="P536" s="154">
        <f t="shared" si="109"/>
        <v>409.31639541701765</v>
      </c>
      <c r="Q536" s="154">
        <v>1163.2839627183412</v>
      </c>
      <c r="R536" s="154">
        <f t="shared" si="110"/>
        <v>0</v>
      </c>
      <c r="S536" s="154">
        <f t="shared" si="111"/>
        <v>981.64080433035394</v>
      </c>
      <c r="T536" s="154">
        <f t="shared" si="112"/>
        <v>181.6431583879872</v>
      </c>
      <c r="U536" s="154">
        <f t="shared" si="113"/>
        <v>0</v>
      </c>
      <c r="V536" s="154">
        <f t="shared" si="114"/>
        <v>3193.6793924533363</v>
      </c>
      <c r="W536" s="154">
        <f t="shared" si="115"/>
        <v>590.95955380500482</v>
      </c>
      <c r="X536" s="137">
        <f t="shared" si="116"/>
        <v>409.31639541701765</v>
      </c>
      <c r="Y536" s="137">
        <f t="shared" si="117"/>
        <v>181.6431583879872</v>
      </c>
    </row>
    <row r="537" spans="1:25">
      <c r="A537" s="153">
        <v>1326</v>
      </c>
      <c r="B537" s="153" t="s">
        <v>164</v>
      </c>
      <c r="C537" s="153" t="s">
        <v>226</v>
      </c>
      <c r="D537" s="153" t="s">
        <v>299</v>
      </c>
      <c r="E537" s="153" t="s">
        <v>133</v>
      </c>
      <c r="F537" s="136" t="s">
        <v>206</v>
      </c>
      <c r="G537" s="154">
        <v>132.74238600519999</v>
      </c>
      <c r="H537" s="154">
        <v>25.114906020199996</v>
      </c>
      <c r="I537" s="154">
        <v>107.62747998499999</v>
      </c>
      <c r="J537" s="155">
        <f t="shared" si="105"/>
        <v>0.18920035096563773</v>
      </c>
      <c r="K537" s="155">
        <f t="shared" si="106"/>
        <v>0.8107996490343623</v>
      </c>
      <c r="L537" s="155">
        <f>IF(F537="Current ASP",IF(ISERROR(VLOOKUP(A537,#REF!,3,FALSE)),1,1-VLOOKUP(A537,#REF!,3,FALSE)),0)</f>
        <v>1</v>
      </c>
      <c r="M537" s="137">
        <v>8458.5453855300002</v>
      </c>
      <c r="N537" s="154">
        <f t="shared" si="107"/>
        <v>0</v>
      </c>
      <c r="O537" s="154">
        <f t="shared" si="108"/>
        <v>1600.3597556010516</v>
      </c>
      <c r="P537" s="154">
        <f t="shared" si="109"/>
        <v>6858.1856299289493</v>
      </c>
      <c r="Q537" s="154">
        <v>3029.4216540343277</v>
      </c>
      <c r="R537" s="154">
        <f t="shared" si="110"/>
        <v>0</v>
      </c>
      <c r="S537" s="154">
        <f t="shared" si="111"/>
        <v>573.16764016619754</v>
      </c>
      <c r="T537" s="154">
        <f t="shared" si="112"/>
        <v>2456.2540138681302</v>
      </c>
      <c r="U537" s="154">
        <f t="shared" si="113"/>
        <v>0</v>
      </c>
      <c r="V537" s="154">
        <f t="shared" si="114"/>
        <v>2173.5273957672489</v>
      </c>
      <c r="W537" s="154">
        <f t="shared" si="115"/>
        <v>9314.439643797079</v>
      </c>
      <c r="X537" s="137">
        <f t="shared" si="116"/>
        <v>6858.1856299289493</v>
      </c>
      <c r="Y537" s="137">
        <f t="shared" si="117"/>
        <v>2456.2540138681302</v>
      </c>
    </row>
    <row r="538" spans="1:25">
      <c r="A538" s="153">
        <v>1327</v>
      </c>
      <c r="B538" s="153" t="s">
        <v>164</v>
      </c>
      <c r="C538" s="153" t="s">
        <v>226</v>
      </c>
      <c r="D538" s="153" t="s">
        <v>300</v>
      </c>
      <c r="E538" s="153" t="s">
        <v>133</v>
      </c>
      <c r="F538" s="136" t="s">
        <v>206</v>
      </c>
      <c r="G538" s="154">
        <v>213.90659543400002</v>
      </c>
      <c r="H538" s="154">
        <v>7.1949740260000112</v>
      </c>
      <c r="I538" s="154">
        <v>206.71162140800001</v>
      </c>
      <c r="J538" s="155">
        <f t="shared" si="105"/>
        <v>3.3636055080031368E-2</v>
      </c>
      <c r="K538" s="155">
        <f t="shared" si="106"/>
        <v>0.96636394491996858</v>
      </c>
      <c r="L538" s="155">
        <f>IF(F538="Current ASP",IF(ISERROR(VLOOKUP(A538,#REF!,3,FALSE)),1,1-VLOOKUP(A538,#REF!,3,FALSE)),0)</f>
        <v>1</v>
      </c>
      <c r="M538" s="137">
        <v>13029.540824</v>
      </c>
      <c r="N538" s="154">
        <f t="shared" si="107"/>
        <v>0</v>
      </c>
      <c r="O538" s="154">
        <f t="shared" si="108"/>
        <v>438.2623528235813</v>
      </c>
      <c r="P538" s="154">
        <f t="shared" si="109"/>
        <v>12591.278471176418</v>
      </c>
      <c r="Q538" s="154">
        <v>50.153069491311967</v>
      </c>
      <c r="R538" s="154">
        <f t="shared" si="110"/>
        <v>0</v>
      </c>
      <c r="S538" s="154">
        <f t="shared" si="111"/>
        <v>1.6869514078424102</v>
      </c>
      <c r="T538" s="154">
        <f t="shared" si="112"/>
        <v>48.466118083469553</v>
      </c>
      <c r="U538" s="154">
        <f t="shared" si="113"/>
        <v>0</v>
      </c>
      <c r="V538" s="154">
        <f t="shared" si="114"/>
        <v>439.9493042314237</v>
      </c>
      <c r="W538" s="154">
        <f t="shared" si="115"/>
        <v>12639.744589259888</v>
      </c>
      <c r="X538" s="137">
        <f t="shared" si="116"/>
        <v>12591.278471176418</v>
      </c>
      <c r="Y538" s="137">
        <f t="shared" si="117"/>
        <v>48.466118083469553</v>
      </c>
    </row>
    <row r="539" spans="1:25">
      <c r="A539" s="153">
        <v>1328</v>
      </c>
      <c r="B539" s="153" t="s">
        <v>164</v>
      </c>
      <c r="C539" s="153" t="s">
        <v>226</v>
      </c>
      <c r="D539" s="153" t="s">
        <v>300</v>
      </c>
      <c r="E539" s="153" t="s">
        <v>133</v>
      </c>
      <c r="F539" s="136" t="s">
        <v>206</v>
      </c>
      <c r="G539" s="154">
        <v>77.767859544000004</v>
      </c>
      <c r="H539" s="154">
        <v>0</v>
      </c>
      <c r="I539" s="154">
        <v>77.767859544000004</v>
      </c>
      <c r="J539" s="155">
        <f t="shared" si="105"/>
        <v>0</v>
      </c>
      <c r="K539" s="155">
        <f t="shared" si="106"/>
        <v>1</v>
      </c>
      <c r="L539" s="155">
        <f>IF(F539="Current ASP",IF(ISERROR(VLOOKUP(A539,#REF!,3,FALSE)),1,1-VLOOKUP(A539,#REF!,3,FALSE)),0)</f>
        <v>1</v>
      </c>
      <c r="M539" s="137">
        <v>4297.6914483299997</v>
      </c>
      <c r="N539" s="154">
        <f t="shared" si="107"/>
        <v>0</v>
      </c>
      <c r="O539" s="154">
        <f t="shared" si="108"/>
        <v>0</v>
      </c>
      <c r="P539" s="154">
        <f t="shared" si="109"/>
        <v>4297.6914483299997</v>
      </c>
      <c r="Q539" s="154">
        <v>50.000000227915152</v>
      </c>
      <c r="R539" s="154">
        <f t="shared" si="110"/>
        <v>0</v>
      </c>
      <c r="S539" s="154">
        <f t="shared" si="111"/>
        <v>0</v>
      </c>
      <c r="T539" s="154">
        <f t="shared" si="112"/>
        <v>50.000000227915152</v>
      </c>
      <c r="U539" s="154">
        <f t="shared" si="113"/>
        <v>0</v>
      </c>
      <c r="V539" s="154">
        <f t="shared" si="114"/>
        <v>0</v>
      </c>
      <c r="W539" s="154">
        <f t="shared" si="115"/>
        <v>4347.6914485579146</v>
      </c>
      <c r="X539" s="137">
        <f t="shared" si="116"/>
        <v>4297.6914483299997</v>
      </c>
      <c r="Y539" s="137">
        <f t="shared" si="117"/>
        <v>50.000000227915152</v>
      </c>
    </row>
    <row r="540" spans="1:25">
      <c r="A540" s="153">
        <v>1329</v>
      </c>
      <c r="B540" s="153" t="s">
        <v>164</v>
      </c>
      <c r="C540" s="153" t="s">
        <v>226</v>
      </c>
      <c r="D540" s="153" t="s">
        <v>298</v>
      </c>
      <c r="E540" s="153" t="s">
        <v>133</v>
      </c>
      <c r="F540" s="136" t="s">
        <v>206</v>
      </c>
      <c r="G540" s="154">
        <v>130.11475871895601</v>
      </c>
      <c r="H540" s="154">
        <v>2.3105106466400116</v>
      </c>
      <c r="I540" s="154">
        <v>127.804248072316</v>
      </c>
      <c r="J540" s="155">
        <f t="shared" si="105"/>
        <v>1.7757483235477118E-2</v>
      </c>
      <c r="K540" s="155">
        <f t="shared" si="106"/>
        <v>0.9822425167645229</v>
      </c>
      <c r="L540" s="155">
        <f>IF(F540="Current ASP",IF(ISERROR(VLOOKUP(A540,#REF!,3,FALSE)),1,1-VLOOKUP(A540,#REF!,3,FALSE)),0)</f>
        <v>1</v>
      </c>
      <c r="M540" s="137">
        <v>6997.4784658299995</v>
      </c>
      <c r="N540" s="154">
        <f t="shared" si="107"/>
        <v>0</v>
      </c>
      <c r="O540" s="154">
        <f t="shared" si="108"/>
        <v>124.25760654758837</v>
      </c>
      <c r="P540" s="154">
        <f t="shared" si="109"/>
        <v>6873.2208592824118</v>
      </c>
      <c r="Q540" s="154">
        <v>8.5566407788378201E-4</v>
      </c>
      <c r="R540" s="154">
        <f t="shared" si="110"/>
        <v>0</v>
      </c>
      <c r="S540" s="154">
        <f t="shared" si="111"/>
        <v>1.5194440518221246E-5</v>
      </c>
      <c r="T540" s="154">
        <f t="shared" si="112"/>
        <v>8.4046963736556077E-4</v>
      </c>
      <c r="U540" s="154">
        <f t="shared" si="113"/>
        <v>0</v>
      </c>
      <c r="V540" s="154">
        <f t="shared" si="114"/>
        <v>124.25762174202889</v>
      </c>
      <c r="W540" s="154">
        <f t="shared" si="115"/>
        <v>6873.2216997520491</v>
      </c>
      <c r="X540" s="137">
        <f t="shared" si="116"/>
        <v>6873.2208592824118</v>
      </c>
      <c r="Y540" s="137">
        <f t="shared" si="117"/>
        <v>8.4046963736556077E-4</v>
      </c>
    </row>
    <row r="541" spans="1:25">
      <c r="A541" s="153">
        <v>1330</v>
      </c>
      <c r="B541" s="153" t="s">
        <v>164</v>
      </c>
      <c r="C541" s="153" t="s">
        <v>226</v>
      </c>
      <c r="D541" s="153" t="s">
        <v>298</v>
      </c>
      <c r="E541" s="153" t="s">
        <v>133</v>
      </c>
      <c r="F541" s="136" t="s">
        <v>206</v>
      </c>
      <c r="G541" s="154">
        <v>135.69695534427893</v>
      </c>
      <c r="H541" s="154">
        <v>16.453162934600002</v>
      </c>
      <c r="I541" s="154">
        <v>119.24379240967893</v>
      </c>
      <c r="J541" s="155">
        <f t="shared" si="105"/>
        <v>0.1212493153796739</v>
      </c>
      <c r="K541" s="155">
        <f t="shared" si="106"/>
        <v>0.87875068462032613</v>
      </c>
      <c r="L541" s="155">
        <f>IF(F541="Current ASP",IF(ISERROR(VLOOKUP(A541,#REF!,3,FALSE)),1,1-VLOOKUP(A541,#REF!,3,FALSE)),0)</f>
        <v>1</v>
      </c>
      <c r="M541" s="137">
        <v>7401.8569570700001</v>
      </c>
      <c r="N541" s="154">
        <f t="shared" si="107"/>
        <v>0</v>
      </c>
      <c r="O541" s="154">
        <f t="shared" si="108"/>
        <v>897.47008858301388</v>
      </c>
      <c r="P541" s="154">
        <f t="shared" si="109"/>
        <v>6504.3868684869867</v>
      </c>
      <c r="Q541" s="154">
        <v>103.85178886157442</v>
      </c>
      <c r="R541" s="154">
        <f t="shared" si="110"/>
        <v>0</v>
      </c>
      <c r="S541" s="154">
        <f t="shared" si="111"/>
        <v>12.591958300420341</v>
      </c>
      <c r="T541" s="154">
        <f t="shared" si="112"/>
        <v>91.259830561154075</v>
      </c>
      <c r="U541" s="154">
        <f t="shared" si="113"/>
        <v>0</v>
      </c>
      <c r="V541" s="154">
        <f t="shared" si="114"/>
        <v>910.06204688343416</v>
      </c>
      <c r="W541" s="154">
        <f t="shared" si="115"/>
        <v>6595.6466990481404</v>
      </c>
      <c r="X541" s="137">
        <f t="shared" si="116"/>
        <v>6504.3868684869867</v>
      </c>
      <c r="Y541" s="137">
        <f t="shared" si="117"/>
        <v>91.259830561154075</v>
      </c>
    </row>
    <row r="542" spans="1:25">
      <c r="A542" s="153">
        <v>1331</v>
      </c>
      <c r="B542" s="153" t="s">
        <v>164</v>
      </c>
      <c r="C542" s="153" t="s">
        <v>226</v>
      </c>
      <c r="D542" s="153" t="s">
        <v>294</v>
      </c>
      <c r="E542" s="153" t="s">
        <v>133</v>
      </c>
      <c r="F542" s="136" t="s">
        <v>270</v>
      </c>
      <c r="G542" s="154">
        <v>275.9182959518111</v>
      </c>
      <c r="H542" s="154">
        <v>0</v>
      </c>
      <c r="I542" s="154">
        <v>275.9182959518111</v>
      </c>
      <c r="J542" s="155">
        <f t="shared" si="105"/>
        <v>0</v>
      </c>
      <c r="K542" s="155">
        <f t="shared" si="106"/>
        <v>1</v>
      </c>
      <c r="L542" s="155">
        <f>IF(F542="Current ASP",IF(ISERROR(VLOOKUP(A542,#REF!,3,FALSE)),1,1-VLOOKUP(A542,#REF!,3,FALSE)),0)</f>
        <v>0</v>
      </c>
      <c r="M542" s="137">
        <v>17909.870354300001</v>
      </c>
      <c r="N542" s="154">
        <f t="shared" si="107"/>
        <v>0</v>
      </c>
      <c r="O542" s="154">
        <f t="shared" si="108"/>
        <v>0</v>
      </c>
      <c r="P542" s="154">
        <f t="shared" si="109"/>
        <v>17909.870354300001</v>
      </c>
      <c r="Q542" s="154">
        <v>50.000000000004206</v>
      </c>
      <c r="R542" s="154">
        <f t="shared" si="110"/>
        <v>0</v>
      </c>
      <c r="S542" s="154">
        <f t="shared" si="111"/>
        <v>0</v>
      </c>
      <c r="T542" s="154">
        <f t="shared" si="112"/>
        <v>50.000000000004206</v>
      </c>
      <c r="U542" s="154">
        <f t="shared" si="113"/>
        <v>0</v>
      </c>
      <c r="V542" s="154">
        <f t="shared" si="114"/>
        <v>0</v>
      </c>
      <c r="W542" s="154">
        <f t="shared" si="115"/>
        <v>17959.870354300005</v>
      </c>
      <c r="X542" s="137">
        <f t="shared" si="116"/>
        <v>0</v>
      </c>
      <c r="Y542" s="137">
        <f t="shared" si="117"/>
        <v>0</v>
      </c>
    </row>
    <row r="543" spans="1:25">
      <c r="A543" s="153">
        <v>1332</v>
      </c>
      <c r="B543" s="153" t="s">
        <v>164</v>
      </c>
      <c r="C543" s="153" t="s">
        <v>226</v>
      </c>
      <c r="D543" s="153" t="s">
        <v>294</v>
      </c>
      <c r="E543" s="153" t="s">
        <v>133</v>
      </c>
      <c r="F543" s="136" t="s">
        <v>270</v>
      </c>
      <c r="G543" s="154">
        <v>215.69678854899999</v>
      </c>
      <c r="H543" s="154">
        <v>0</v>
      </c>
      <c r="I543" s="154">
        <v>215.69678854899999</v>
      </c>
      <c r="J543" s="155">
        <f t="shared" si="105"/>
        <v>0</v>
      </c>
      <c r="K543" s="155">
        <f t="shared" si="106"/>
        <v>1</v>
      </c>
      <c r="L543" s="155">
        <f>IF(F543="Current ASP",IF(ISERROR(VLOOKUP(A543,#REF!,3,FALSE)),1,1-VLOOKUP(A543,#REF!,3,FALSE)),0)</f>
        <v>0</v>
      </c>
      <c r="M543" s="137">
        <v>13824.979799700001</v>
      </c>
      <c r="N543" s="154">
        <f t="shared" si="107"/>
        <v>0</v>
      </c>
      <c r="O543" s="154">
        <f t="shared" si="108"/>
        <v>0</v>
      </c>
      <c r="P543" s="154">
        <f t="shared" si="109"/>
        <v>13824.979799700001</v>
      </c>
      <c r="Q543" s="154">
        <v>8.4419238508159147E-2</v>
      </c>
      <c r="R543" s="154">
        <f t="shared" si="110"/>
        <v>0</v>
      </c>
      <c r="S543" s="154">
        <f t="shared" si="111"/>
        <v>0</v>
      </c>
      <c r="T543" s="154">
        <f t="shared" si="112"/>
        <v>8.4419238508159147E-2</v>
      </c>
      <c r="U543" s="154">
        <f t="shared" si="113"/>
        <v>0</v>
      </c>
      <c r="V543" s="154">
        <f t="shared" si="114"/>
        <v>0</v>
      </c>
      <c r="W543" s="154">
        <f t="shared" si="115"/>
        <v>13825.064218938509</v>
      </c>
      <c r="X543" s="137">
        <f t="shared" si="116"/>
        <v>0</v>
      </c>
      <c r="Y543" s="137">
        <f t="shared" si="117"/>
        <v>0</v>
      </c>
    </row>
    <row r="544" spans="1:25">
      <c r="A544" s="153">
        <v>1333</v>
      </c>
      <c r="B544" s="153" t="s">
        <v>164</v>
      </c>
      <c r="C544" s="153" t="s">
        <v>226</v>
      </c>
      <c r="D544" s="153" t="s">
        <v>299</v>
      </c>
      <c r="E544" s="153" t="s">
        <v>133</v>
      </c>
      <c r="F544" s="136" t="s">
        <v>206</v>
      </c>
      <c r="G544" s="154">
        <v>36.2408396911</v>
      </c>
      <c r="H544" s="154">
        <v>36.2408396911</v>
      </c>
      <c r="I544" s="154">
        <v>0</v>
      </c>
      <c r="J544" s="155">
        <f t="shared" si="105"/>
        <v>1</v>
      </c>
      <c r="K544" s="155">
        <f t="shared" si="106"/>
        <v>0</v>
      </c>
      <c r="L544" s="155">
        <f>IF(F544="Current ASP",IF(ISERROR(VLOOKUP(A544,#REF!,3,FALSE)),1,1-VLOOKUP(A544,#REF!,3,FALSE)),0)</f>
        <v>1</v>
      </c>
      <c r="M544" s="137">
        <v>2919.9552972800002</v>
      </c>
      <c r="N544" s="154">
        <f t="shared" si="107"/>
        <v>0</v>
      </c>
      <c r="O544" s="154">
        <f t="shared" si="108"/>
        <v>2919.9552972800002</v>
      </c>
      <c r="P544" s="154">
        <f t="shared" si="109"/>
        <v>0</v>
      </c>
      <c r="Q544" s="154">
        <v>983.64640925544029</v>
      </c>
      <c r="R544" s="154">
        <f t="shared" si="110"/>
        <v>0</v>
      </c>
      <c r="S544" s="154">
        <f t="shared" si="111"/>
        <v>983.64640925544029</v>
      </c>
      <c r="T544" s="154">
        <f t="shared" si="112"/>
        <v>0</v>
      </c>
      <c r="U544" s="154">
        <f t="shared" si="113"/>
        <v>0</v>
      </c>
      <c r="V544" s="154">
        <f t="shared" si="114"/>
        <v>3903.6017065354404</v>
      </c>
      <c r="W544" s="154">
        <f t="shared" si="115"/>
        <v>0</v>
      </c>
      <c r="X544" s="137">
        <f t="shared" si="116"/>
        <v>0</v>
      </c>
      <c r="Y544" s="137">
        <f t="shared" si="117"/>
        <v>0</v>
      </c>
    </row>
    <row r="545" spans="1:25">
      <c r="A545" s="153">
        <v>1334</v>
      </c>
      <c r="B545" s="153" t="s">
        <v>164</v>
      </c>
      <c r="C545" s="153" t="s">
        <v>226</v>
      </c>
      <c r="D545" s="153" t="s">
        <v>299</v>
      </c>
      <c r="E545" s="153" t="s">
        <v>133</v>
      </c>
      <c r="F545" s="136" t="s">
        <v>206</v>
      </c>
      <c r="G545" s="154">
        <v>50.339389233199995</v>
      </c>
      <c r="H545" s="154">
        <v>22.651293244499996</v>
      </c>
      <c r="I545" s="154">
        <v>27.688095988699999</v>
      </c>
      <c r="J545" s="155">
        <f t="shared" si="105"/>
        <v>0.44997155487061297</v>
      </c>
      <c r="K545" s="155">
        <f t="shared" si="106"/>
        <v>0.55002844512938709</v>
      </c>
      <c r="L545" s="155">
        <f>IF(F545="Current ASP",IF(ISERROR(VLOOKUP(A545,#REF!,3,FALSE)),1,1-VLOOKUP(A545,#REF!,3,FALSE)),0)</f>
        <v>1</v>
      </c>
      <c r="M545" s="137">
        <v>3731.2268577300001</v>
      </c>
      <c r="N545" s="154">
        <f t="shared" si="107"/>
        <v>0</v>
      </c>
      <c r="O545" s="154">
        <f t="shared" si="108"/>
        <v>1678.9459507477595</v>
      </c>
      <c r="P545" s="154">
        <f t="shared" si="109"/>
        <v>2052.2809069822406</v>
      </c>
      <c r="Q545" s="154">
        <v>1156.3077470492779</v>
      </c>
      <c r="R545" s="154">
        <f t="shared" si="110"/>
        <v>0</v>
      </c>
      <c r="S545" s="154">
        <f t="shared" si="111"/>
        <v>520.305594848699</v>
      </c>
      <c r="T545" s="154">
        <f t="shared" si="112"/>
        <v>636.00215220057896</v>
      </c>
      <c r="U545" s="154">
        <f t="shared" si="113"/>
        <v>0</v>
      </c>
      <c r="V545" s="154">
        <f t="shared" si="114"/>
        <v>2199.2515455964585</v>
      </c>
      <c r="W545" s="154">
        <f t="shared" si="115"/>
        <v>2688.2830591828197</v>
      </c>
      <c r="X545" s="137">
        <f t="shared" si="116"/>
        <v>2052.2809069822406</v>
      </c>
      <c r="Y545" s="137">
        <f t="shared" si="117"/>
        <v>636.00215220057896</v>
      </c>
    </row>
    <row r="546" spans="1:25">
      <c r="A546" s="153">
        <v>1335</v>
      </c>
      <c r="B546" s="153" t="s">
        <v>164</v>
      </c>
      <c r="C546" s="153" t="s">
        <v>226</v>
      </c>
      <c r="D546" s="153" t="s">
        <v>299</v>
      </c>
      <c r="E546" s="153" t="s">
        <v>133</v>
      </c>
      <c r="F546" s="136" t="s">
        <v>206</v>
      </c>
      <c r="G546" s="154">
        <v>33.799330680300002</v>
      </c>
      <c r="H546" s="154">
        <v>23.274861417500002</v>
      </c>
      <c r="I546" s="154">
        <v>10.5244692628</v>
      </c>
      <c r="J546" s="155">
        <f t="shared" si="105"/>
        <v>0.68861900366168483</v>
      </c>
      <c r="K546" s="155">
        <f t="shared" si="106"/>
        <v>0.31138099633831517</v>
      </c>
      <c r="L546" s="155">
        <f>IF(F546="Current ASP",IF(ISERROR(VLOOKUP(A546,#REF!,3,FALSE)),1,1-VLOOKUP(A546,#REF!,3,FALSE)),0)</f>
        <v>1</v>
      </c>
      <c r="M546" s="137">
        <v>0</v>
      </c>
      <c r="N546" s="154">
        <f t="shared" si="107"/>
        <v>0</v>
      </c>
      <c r="O546" s="154">
        <f t="shared" si="108"/>
        <v>0</v>
      </c>
      <c r="P546" s="154">
        <f t="shared" si="109"/>
        <v>0</v>
      </c>
      <c r="Q546" s="154">
        <v>97.642071082963795</v>
      </c>
      <c r="R546" s="154">
        <f t="shared" si="110"/>
        <v>0</v>
      </c>
      <c r="S546" s="154">
        <f t="shared" si="111"/>
        <v>67.23818570461394</v>
      </c>
      <c r="T546" s="154">
        <f t="shared" si="112"/>
        <v>30.403885378349859</v>
      </c>
      <c r="U546" s="154">
        <f t="shared" si="113"/>
        <v>0</v>
      </c>
      <c r="V546" s="154">
        <f t="shared" si="114"/>
        <v>67.23818570461394</v>
      </c>
      <c r="W546" s="154">
        <f t="shared" si="115"/>
        <v>30.403885378349859</v>
      </c>
      <c r="X546" s="137">
        <f t="shared" si="116"/>
        <v>0</v>
      </c>
      <c r="Y546" s="137">
        <f t="shared" si="117"/>
        <v>30.403885378349859</v>
      </c>
    </row>
    <row r="547" spans="1:25">
      <c r="A547" s="153">
        <v>1336</v>
      </c>
      <c r="B547" s="153" t="s">
        <v>164</v>
      </c>
      <c r="C547" s="153" t="s">
        <v>226</v>
      </c>
      <c r="D547" s="153" t="s">
        <v>296</v>
      </c>
      <c r="E547" s="153" t="s">
        <v>133</v>
      </c>
      <c r="F547" s="136" t="s">
        <v>206</v>
      </c>
      <c r="G547" s="154">
        <v>29.3399704353</v>
      </c>
      <c r="H547" s="154">
        <v>29.3399704353</v>
      </c>
      <c r="I547" s="154">
        <v>0</v>
      </c>
      <c r="J547" s="155">
        <f t="shared" si="105"/>
        <v>1</v>
      </c>
      <c r="K547" s="155">
        <f t="shared" si="106"/>
        <v>0</v>
      </c>
      <c r="L547" s="155">
        <f>IF(F547="Current ASP",IF(ISERROR(VLOOKUP(A547,#REF!,3,FALSE)),1,1-VLOOKUP(A547,#REF!,3,FALSE)),0)</f>
        <v>1</v>
      </c>
      <c r="M547" s="137">
        <v>1576.87</v>
      </c>
      <c r="N547" s="154">
        <f t="shared" si="107"/>
        <v>0</v>
      </c>
      <c r="O547" s="154">
        <f t="shared" si="108"/>
        <v>1576.87</v>
      </c>
      <c r="P547" s="154">
        <f t="shared" si="109"/>
        <v>0</v>
      </c>
      <c r="Q547" s="154">
        <v>800.15662812802248</v>
      </c>
      <c r="R547" s="154">
        <f t="shared" si="110"/>
        <v>0</v>
      </c>
      <c r="S547" s="154">
        <f t="shared" si="111"/>
        <v>800.15662812802248</v>
      </c>
      <c r="T547" s="154">
        <f t="shared" si="112"/>
        <v>0</v>
      </c>
      <c r="U547" s="154">
        <f t="shared" si="113"/>
        <v>0</v>
      </c>
      <c r="V547" s="154">
        <f t="shared" si="114"/>
        <v>2377.0266281280224</v>
      </c>
      <c r="W547" s="154">
        <f t="shared" si="115"/>
        <v>0</v>
      </c>
      <c r="X547" s="137">
        <f t="shared" si="116"/>
        <v>0</v>
      </c>
      <c r="Y547" s="137">
        <f t="shared" si="117"/>
        <v>0</v>
      </c>
    </row>
    <row r="548" spans="1:25">
      <c r="A548" s="153">
        <v>1337</v>
      </c>
      <c r="B548" s="153" t="s">
        <v>164</v>
      </c>
      <c r="C548" s="153" t="s">
        <v>226</v>
      </c>
      <c r="D548" s="153" t="s">
        <v>296</v>
      </c>
      <c r="E548" s="153" t="s">
        <v>133</v>
      </c>
      <c r="F548" s="136" t="s">
        <v>206</v>
      </c>
      <c r="G548" s="154">
        <v>30.1921790504</v>
      </c>
      <c r="H548" s="154">
        <v>30.1921790504</v>
      </c>
      <c r="I548" s="154">
        <v>0</v>
      </c>
      <c r="J548" s="155">
        <f t="shared" si="105"/>
        <v>1</v>
      </c>
      <c r="K548" s="155">
        <f t="shared" si="106"/>
        <v>0</v>
      </c>
      <c r="L548" s="155">
        <f>IF(F548="Current ASP",IF(ISERROR(VLOOKUP(A548,#REF!,3,FALSE)),1,1-VLOOKUP(A548,#REF!,3,FALSE)),0)</f>
        <v>1</v>
      </c>
      <c r="M548" s="137">
        <v>1163</v>
      </c>
      <c r="N548" s="154">
        <f t="shared" si="107"/>
        <v>0</v>
      </c>
      <c r="O548" s="154">
        <f t="shared" si="108"/>
        <v>1163</v>
      </c>
      <c r="P548" s="154">
        <f t="shared" si="109"/>
        <v>0</v>
      </c>
      <c r="Q548" s="154">
        <v>295.93810125657757</v>
      </c>
      <c r="R548" s="154">
        <f t="shared" si="110"/>
        <v>0</v>
      </c>
      <c r="S548" s="154">
        <f t="shared" si="111"/>
        <v>295.93810125657757</v>
      </c>
      <c r="T548" s="154">
        <f t="shared" si="112"/>
        <v>0</v>
      </c>
      <c r="U548" s="154">
        <f t="shared" si="113"/>
        <v>0</v>
      </c>
      <c r="V548" s="154">
        <f t="shared" si="114"/>
        <v>1458.9381012565775</v>
      </c>
      <c r="W548" s="154">
        <f t="shared" si="115"/>
        <v>0</v>
      </c>
      <c r="X548" s="137">
        <f t="shared" si="116"/>
        <v>0</v>
      </c>
      <c r="Y548" s="137">
        <f t="shared" si="117"/>
        <v>0</v>
      </c>
    </row>
    <row r="549" spans="1:25">
      <c r="A549" s="153">
        <v>1338</v>
      </c>
      <c r="B549" s="153" t="s">
        <v>164</v>
      </c>
      <c r="C549" s="153" t="s">
        <v>226</v>
      </c>
      <c r="D549" s="153" t="s">
        <v>296</v>
      </c>
      <c r="E549" s="153" t="s">
        <v>133</v>
      </c>
      <c r="F549" s="136" t="s">
        <v>206</v>
      </c>
      <c r="G549" s="154">
        <v>31.366308323999998</v>
      </c>
      <c r="H549" s="154">
        <v>31.366308323999998</v>
      </c>
      <c r="I549" s="154">
        <v>0</v>
      </c>
      <c r="J549" s="155">
        <f t="shared" si="105"/>
        <v>1</v>
      </c>
      <c r="K549" s="155">
        <f t="shared" si="106"/>
        <v>0</v>
      </c>
      <c r="L549" s="155">
        <f>IF(F549="Current ASP",IF(ISERROR(VLOOKUP(A549,#REF!,3,FALSE)),1,1-VLOOKUP(A549,#REF!,3,FALSE)),0)</f>
        <v>1</v>
      </c>
      <c r="M549" s="137">
        <v>1450.9780000000001</v>
      </c>
      <c r="N549" s="154">
        <f t="shared" si="107"/>
        <v>0</v>
      </c>
      <c r="O549" s="154">
        <f t="shared" si="108"/>
        <v>1450.9780000000001</v>
      </c>
      <c r="P549" s="154">
        <f t="shared" si="109"/>
        <v>0</v>
      </c>
      <c r="Q549" s="154">
        <v>100.65432075499999</v>
      </c>
      <c r="R549" s="154">
        <f t="shared" si="110"/>
        <v>0</v>
      </c>
      <c r="S549" s="154">
        <f t="shared" si="111"/>
        <v>100.65432075499999</v>
      </c>
      <c r="T549" s="154">
        <f t="shared" si="112"/>
        <v>0</v>
      </c>
      <c r="U549" s="154">
        <f t="shared" si="113"/>
        <v>0</v>
      </c>
      <c r="V549" s="154">
        <f t="shared" si="114"/>
        <v>1551.6323207550001</v>
      </c>
      <c r="W549" s="154">
        <f t="shared" si="115"/>
        <v>0</v>
      </c>
      <c r="X549" s="137">
        <f t="shared" si="116"/>
        <v>0</v>
      </c>
      <c r="Y549" s="137">
        <f t="shared" si="117"/>
        <v>0</v>
      </c>
    </row>
    <row r="550" spans="1:25">
      <c r="A550" s="153">
        <v>1339</v>
      </c>
      <c r="B550" s="153" t="s">
        <v>164</v>
      </c>
      <c r="C550" s="153" t="s">
        <v>226</v>
      </c>
      <c r="D550" s="153" t="s">
        <v>296</v>
      </c>
      <c r="E550" s="153" t="s">
        <v>133</v>
      </c>
      <c r="F550" s="136" t="s">
        <v>206</v>
      </c>
      <c r="G550" s="154">
        <v>33.902837544800001</v>
      </c>
      <c r="H550" s="154">
        <v>33.902837544800001</v>
      </c>
      <c r="I550" s="154">
        <v>0</v>
      </c>
      <c r="J550" s="155">
        <f t="shared" si="105"/>
        <v>1</v>
      </c>
      <c r="K550" s="155">
        <f t="shared" si="106"/>
        <v>0</v>
      </c>
      <c r="L550" s="155">
        <f>IF(F550="Current ASP",IF(ISERROR(VLOOKUP(A550,#REF!,3,FALSE)),1,1-VLOOKUP(A550,#REF!,3,FALSE)),0)</f>
        <v>1</v>
      </c>
      <c r="M550" s="137">
        <v>2795</v>
      </c>
      <c r="N550" s="154">
        <f t="shared" si="107"/>
        <v>0</v>
      </c>
      <c r="O550" s="154">
        <f t="shared" si="108"/>
        <v>2795</v>
      </c>
      <c r="P550" s="154">
        <f t="shared" si="109"/>
        <v>0</v>
      </c>
      <c r="Q550" s="154">
        <v>210.53064060000005</v>
      </c>
      <c r="R550" s="154">
        <f t="shared" si="110"/>
        <v>0</v>
      </c>
      <c r="S550" s="154">
        <f t="shared" si="111"/>
        <v>210.53064060000005</v>
      </c>
      <c r="T550" s="154">
        <f t="shared" si="112"/>
        <v>0</v>
      </c>
      <c r="U550" s="154">
        <f t="shared" si="113"/>
        <v>0</v>
      </c>
      <c r="V550" s="154">
        <f t="shared" si="114"/>
        <v>3005.5306406</v>
      </c>
      <c r="W550" s="154">
        <f t="shared" si="115"/>
        <v>0</v>
      </c>
      <c r="X550" s="137">
        <f t="shared" si="116"/>
        <v>0</v>
      </c>
      <c r="Y550" s="137">
        <f t="shared" si="117"/>
        <v>0</v>
      </c>
    </row>
    <row r="551" spans="1:25">
      <c r="A551" s="153">
        <v>1401</v>
      </c>
      <c r="B551" s="153" t="s">
        <v>164</v>
      </c>
      <c r="C551" s="153" t="s">
        <v>165</v>
      </c>
      <c r="D551" s="153" t="s">
        <v>301</v>
      </c>
      <c r="E551" s="153" t="s">
        <v>167</v>
      </c>
      <c r="F551" s="136" t="s">
        <v>168</v>
      </c>
      <c r="G551" s="154">
        <v>46.164797554300002</v>
      </c>
      <c r="H551" s="154">
        <v>0</v>
      </c>
      <c r="I551" s="154">
        <v>0</v>
      </c>
      <c r="J551" s="155">
        <f t="shared" si="105"/>
        <v>0</v>
      </c>
      <c r="K551" s="155">
        <f t="shared" si="106"/>
        <v>0</v>
      </c>
      <c r="L551" s="155">
        <f>IF(F551="Current ASP",IF(ISERROR(VLOOKUP(A551,#REF!,3,FALSE)),1,1-VLOOKUP(A551,#REF!,3,FALSE)),0)</f>
        <v>0</v>
      </c>
      <c r="M551" s="137">
        <v>2043.3278021199999</v>
      </c>
      <c r="N551" s="154">
        <f t="shared" si="107"/>
        <v>2043.3278021199999</v>
      </c>
      <c r="O551" s="154">
        <f t="shared" si="108"/>
        <v>0</v>
      </c>
      <c r="P551" s="154">
        <f t="shared" si="109"/>
        <v>0</v>
      </c>
      <c r="Q551" s="154">
        <v>254.14612258131655</v>
      </c>
      <c r="R551" s="154">
        <f t="shared" si="110"/>
        <v>254.14612258131655</v>
      </c>
      <c r="S551" s="154">
        <f t="shared" si="111"/>
        <v>0</v>
      </c>
      <c r="T551" s="154">
        <f t="shared" si="112"/>
        <v>0</v>
      </c>
      <c r="U551" s="154">
        <f t="shared" si="113"/>
        <v>2297.4739247013163</v>
      </c>
      <c r="V551" s="154">
        <f t="shared" si="114"/>
        <v>0</v>
      </c>
      <c r="W551" s="154">
        <f t="shared" si="115"/>
        <v>0</v>
      </c>
      <c r="X551" s="137">
        <f t="shared" si="116"/>
        <v>0</v>
      </c>
      <c r="Y551" s="137">
        <f t="shared" si="117"/>
        <v>0</v>
      </c>
    </row>
    <row r="552" spans="1:25">
      <c r="A552" s="153">
        <v>1402</v>
      </c>
      <c r="B552" s="153" t="s">
        <v>164</v>
      </c>
      <c r="C552" s="153" t="s">
        <v>165</v>
      </c>
      <c r="D552" s="153" t="s">
        <v>301</v>
      </c>
      <c r="E552" s="153" t="s">
        <v>167</v>
      </c>
      <c r="F552" s="136" t="s">
        <v>168</v>
      </c>
      <c r="G552" s="154">
        <v>58.378592664099997</v>
      </c>
      <c r="H552" s="154">
        <v>0</v>
      </c>
      <c r="I552" s="154">
        <v>0</v>
      </c>
      <c r="J552" s="155">
        <f t="shared" si="105"/>
        <v>0</v>
      </c>
      <c r="K552" s="155">
        <f t="shared" si="106"/>
        <v>0</v>
      </c>
      <c r="L552" s="155">
        <f>IF(F552="Current ASP",IF(ISERROR(VLOOKUP(A552,#REF!,3,FALSE)),1,1-VLOOKUP(A552,#REF!,3,FALSE)),0)</f>
        <v>0</v>
      </c>
      <c r="M552" s="137">
        <v>1288.64426177</v>
      </c>
      <c r="N552" s="154">
        <f t="shared" si="107"/>
        <v>1288.64426177</v>
      </c>
      <c r="O552" s="154">
        <f t="shared" si="108"/>
        <v>0</v>
      </c>
      <c r="P552" s="154">
        <f t="shared" si="109"/>
        <v>0</v>
      </c>
      <c r="Q552" s="154">
        <v>194.35191263775073</v>
      </c>
      <c r="R552" s="154">
        <f t="shared" si="110"/>
        <v>194.35191263775073</v>
      </c>
      <c r="S552" s="154">
        <f t="shared" si="111"/>
        <v>0</v>
      </c>
      <c r="T552" s="154">
        <f t="shared" si="112"/>
        <v>0</v>
      </c>
      <c r="U552" s="154">
        <f t="shared" si="113"/>
        <v>1482.9961744077507</v>
      </c>
      <c r="V552" s="154">
        <f t="shared" si="114"/>
        <v>0</v>
      </c>
      <c r="W552" s="154">
        <f t="shared" si="115"/>
        <v>0</v>
      </c>
      <c r="X552" s="137">
        <f t="shared" si="116"/>
        <v>0</v>
      </c>
      <c r="Y552" s="137">
        <f t="shared" si="117"/>
        <v>0</v>
      </c>
    </row>
    <row r="553" spans="1:25">
      <c r="A553" s="153">
        <v>1403</v>
      </c>
      <c r="B553" s="153" t="s">
        <v>164</v>
      </c>
      <c r="C553" s="153" t="s">
        <v>165</v>
      </c>
      <c r="D553" s="153" t="s">
        <v>301</v>
      </c>
      <c r="E553" s="153" t="s">
        <v>167</v>
      </c>
      <c r="F553" s="136" t="s">
        <v>168</v>
      </c>
      <c r="G553" s="154">
        <v>36.047845709800001</v>
      </c>
      <c r="H553" s="154">
        <v>0</v>
      </c>
      <c r="I553" s="154">
        <v>0</v>
      </c>
      <c r="J553" s="155">
        <f t="shared" si="105"/>
        <v>0</v>
      </c>
      <c r="K553" s="155">
        <f t="shared" si="106"/>
        <v>0</v>
      </c>
      <c r="L553" s="155">
        <f>IF(F553="Current ASP",IF(ISERROR(VLOOKUP(A553,#REF!,3,FALSE)),1,1-VLOOKUP(A553,#REF!,3,FALSE)),0)</f>
        <v>0</v>
      </c>
      <c r="M553" s="137">
        <v>1334.1127785399999</v>
      </c>
      <c r="N553" s="154">
        <f t="shared" si="107"/>
        <v>1334.1127785399999</v>
      </c>
      <c r="O553" s="154">
        <f t="shared" si="108"/>
        <v>0</v>
      </c>
      <c r="P553" s="154">
        <f t="shared" si="109"/>
        <v>0</v>
      </c>
      <c r="Q553" s="154">
        <v>122.49992166771662</v>
      </c>
      <c r="R553" s="154">
        <f t="shared" si="110"/>
        <v>122.49992166771662</v>
      </c>
      <c r="S553" s="154">
        <f t="shared" si="111"/>
        <v>0</v>
      </c>
      <c r="T553" s="154">
        <f t="shared" si="112"/>
        <v>0</v>
      </c>
      <c r="U553" s="154">
        <f t="shared" si="113"/>
        <v>1456.6127002077164</v>
      </c>
      <c r="V553" s="154">
        <f t="shared" si="114"/>
        <v>0</v>
      </c>
      <c r="W553" s="154">
        <f t="shared" si="115"/>
        <v>0</v>
      </c>
      <c r="X553" s="137">
        <f t="shared" si="116"/>
        <v>0</v>
      </c>
      <c r="Y553" s="137">
        <f t="shared" si="117"/>
        <v>0</v>
      </c>
    </row>
    <row r="554" spans="1:25">
      <c r="A554" s="153">
        <v>1404</v>
      </c>
      <c r="B554" s="153" t="s">
        <v>164</v>
      </c>
      <c r="C554" s="153" t="s">
        <v>165</v>
      </c>
      <c r="D554" s="153" t="s">
        <v>301</v>
      </c>
      <c r="E554" s="153" t="s">
        <v>167</v>
      </c>
      <c r="F554" s="136" t="s">
        <v>168</v>
      </c>
      <c r="G554" s="154">
        <v>40.602839617299999</v>
      </c>
      <c r="H554" s="154">
        <v>0</v>
      </c>
      <c r="I554" s="154">
        <v>0</v>
      </c>
      <c r="J554" s="155">
        <f t="shared" si="105"/>
        <v>0</v>
      </c>
      <c r="K554" s="155">
        <f t="shared" si="106"/>
        <v>0</v>
      </c>
      <c r="L554" s="155">
        <f>IF(F554="Current ASP",IF(ISERROR(VLOOKUP(A554,#REF!,3,FALSE)),1,1-VLOOKUP(A554,#REF!,3,FALSE)),0)</f>
        <v>0</v>
      </c>
      <c r="M554" s="137">
        <v>2164.7449276699999</v>
      </c>
      <c r="N554" s="154">
        <f t="shared" si="107"/>
        <v>2164.7449276699999</v>
      </c>
      <c r="O554" s="154">
        <f t="shared" si="108"/>
        <v>0</v>
      </c>
      <c r="P554" s="154">
        <f t="shared" si="109"/>
        <v>0</v>
      </c>
      <c r="Q554" s="154">
        <v>136.42937367029063</v>
      </c>
      <c r="R554" s="154">
        <f t="shared" si="110"/>
        <v>136.42937367029063</v>
      </c>
      <c r="S554" s="154">
        <f t="shared" si="111"/>
        <v>0</v>
      </c>
      <c r="T554" s="154">
        <f t="shared" si="112"/>
        <v>0</v>
      </c>
      <c r="U554" s="154">
        <f t="shared" si="113"/>
        <v>2301.1743013402906</v>
      </c>
      <c r="V554" s="154">
        <f t="shared" si="114"/>
        <v>0</v>
      </c>
      <c r="W554" s="154">
        <f t="shared" si="115"/>
        <v>0</v>
      </c>
      <c r="X554" s="137">
        <f t="shared" si="116"/>
        <v>0</v>
      </c>
      <c r="Y554" s="137">
        <f t="shared" si="117"/>
        <v>0</v>
      </c>
    </row>
    <row r="555" spans="1:25">
      <c r="A555" s="153">
        <v>1405</v>
      </c>
      <c r="B555" s="153" t="s">
        <v>164</v>
      </c>
      <c r="C555" s="153" t="s">
        <v>165</v>
      </c>
      <c r="D555" s="153" t="s">
        <v>301</v>
      </c>
      <c r="E555" s="153" t="s">
        <v>167</v>
      </c>
      <c r="F555" s="136" t="s">
        <v>168</v>
      </c>
      <c r="G555" s="154">
        <v>55.9934721463</v>
      </c>
      <c r="H555" s="154">
        <v>0</v>
      </c>
      <c r="I555" s="154">
        <v>0</v>
      </c>
      <c r="J555" s="155">
        <f t="shared" si="105"/>
        <v>0</v>
      </c>
      <c r="K555" s="155">
        <f t="shared" si="106"/>
        <v>0</v>
      </c>
      <c r="L555" s="155">
        <f>IF(F555="Current ASP",IF(ISERROR(VLOOKUP(A555,#REF!,3,FALSE)),1,1-VLOOKUP(A555,#REF!,3,FALSE)),0)</f>
        <v>0</v>
      </c>
      <c r="M555" s="137">
        <v>1579.1991699600001</v>
      </c>
      <c r="N555" s="154">
        <f t="shared" si="107"/>
        <v>1579.1991699600001</v>
      </c>
      <c r="O555" s="154">
        <f t="shared" si="108"/>
        <v>0</v>
      </c>
      <c r="P555" s="154">
        <f t="shared" si="109"/>
        <v>0</v>
      </c>
      <c r="Q555" s="154">
        <v>124.99353229160431</v>
      </c>
      <c r="R555" s="154">
        <f t="shared" si="110"/>
        <v>124.99353229160431</v>
      </c>
      <c r="S555" s="154">
        <f t="shared" si="111"/>
        <v>0</v>
      </c>
      <c r="T555" s="154">
        <f t="shared" si="112"/>
        <v>0</v>
      </c>
      <c r="U555" s="154">
        <f t="shared" si="113"/>
        <v>1704.1927022516043</v>
      </c>
      <c r="V555" s="154">
        <f t="shared" si="114"/>
        <v>0</v>
      </c>
      <c r="W555" s="154">
        <f t="shared" si="115"/>
        <v>0</v>
      </c>
      <c r="X555" s="137">
        <f t="shared" si="116"/>
        <v>0</v>
      </c>
      <c r="Y555" s="137">
        <f t="shared" si="117"/>
        <v>0</v>
      </c>
    </row>
    <row r="556" spans="1:25">
      <c r="A556" s="153">
        <v>1406</v>
      </c>
      <c r="B556" s="153" t="s">
        <v>164</v>
      </c>
      <c r="C556" s="153" t="s">
        <v>165</v>
      </c>
      <c r="D556" s="153" t="s">
        <v>301</v>
      </c>
      <c r="E556" s="153" t="s">
        <v>167</v>
      </c>
      <c r="F556" s="136" t="s">
        <v>168</v>
      </c>
      <c r="G556" s="154">
        <v>31.619235533600001</v>
      </c>
      <c r="H556" s="154">
        <v>0</v>
      </c>
      <c r="I556" s="154">
        <v>0</v>
      </c>
      <c r="J556" s="155">
        <f t="shared" si="105"/>
        <v>0</v>
      </c>
      <c r="K556" s="155">
        <f t="shared" si="106"/>
        <v>0</v>
      </c>
      <c r="L556" s="155">
        <f>IF(F556="Current ASP",IF(ISERROR(VLOOKUP(A556,#REF!,3,FALSE)),1,1-VLOOKUP(A556,#REF!,3,FALSE)),0)</f>
        <v>0</v>
      </c>
      <c r="M556" s="137">
        <v>1337.74127148</v>
      </c>
      <c r="N556" s="154">
        <f t="shared" si="107"/>
        <v>1337.74127148</v>
      </c>
      <c r="O556" s="154">
        <f t="shared" si="108"/>
        <v>0</v>
      </c>
      <c r="P556" s="154">
        <f t="shared" si="109"/>
        <v>0</v>
      </c>
      <c r="Q556" s="154">
        <v>165.77194222735685</v>
      </c>
      <c r="R556" s="154">
        <f t="shared" si="110"/>
        <v>165.77194222735685</v>
      </c>
      <c r="S556" s="154">
        <f t="shared" si="111"/>
        <v>0</v>
      </c>
      <c r="T556" s="154">
        <f t="shared" si="112"/>
        <v>0</v>
      </c>
      <c r="U556" s="154">
        <f t="shared" si="113"/>
        <v>1503.513213707357</v>
      </c>
      <c r="V556" s="154">
        <f t="shared" si="114"/>
        <v>0</v>
      </c>
      <c r="W556" s="154">
        <f t="shared" si="115"/>
        <v>0</v>
      </c>
      <c r="X556" s="137">
        <f t="shared" si="116"/>
        <v>0</v>
      </c>
      <c r="Y556" s="137">
        <f t="shared" si="117"/>
        <v>0</v>
      </c>
    </row>
    <row r="557" spans="1:25">
      <c r="A557" s="153">
        <v>1407</v>
      </c>
      <c r="B557" s="153" t="s">
        <v>164</v>
      </c>
      <c r="C557" s="153" t="s">
        <v>165</v>
      </c>
      <c r="D557" s="153" t="s">
        <v>302</v>
      </c>
      <c r="E557" s="153" t="s">
        <v>167</v>
      </c>
      <c r="F557" s="136" t="s">
        <v>168</v>
      </c>
      <c r="G557" s="154">
        <v>43.035647675600003</v>
      </c>
      <c r="H557" s="154">
        <v>0</v>
      </c>
      <c r="I557" s="154">
        <v>0</v>
      </c>
      <c r="J557" s="155">
        <f t="shared" si="105"/>
        <v>0</v>
      </c>
      <c r="K557" s="155">
        <f t="shared" si="106"/>
        <v>0</v>
      </c>
      <c r="L557" s="155">
        <f>IF(F557="Current ASP",IF(ISERROR(VLOOKUP(A557,#REF!,3,FALSE)),1,1-VLOOKUP(A557,#REF!,3,FALSE)),0)</f>
        <v>0</v>
      </c>
      <c r="M557" s="137">
        <v>1614.6867896599999</v>
      </c>
      <c r="N557" s="154">
        <f t="shared" si="107"/>
        <v>1614.6867896599999</v>
      </c>
      <c r="O557" s="154">
        <f t="shared" si="108"/>
        <v>0</v>
      </c>
      <c r="P557" s="154">
        <f t="shared" si="109"/>
        <v>0</v>
      </c>
      <c r="Q557" s="154">
        <v>313.57414076224876</v>
      </c>
      <c r="R557" s="154">
        <f t="shared" si="110"/>
        <v>313.57414076224876</v>
      </c>
      <c r="S557" s="154">
        <f t="shared" si="111"/>
        <v>0</v>
      </c>
      <c r="T557" s="154">
        <f t="shared" si="112"/>
        <v>0</v>
      </c>
      <c r="U557" s="154">
        <f t="shared" si="113"/>
        <v>1928.2609304222487</v>
      </c>
      <c r="V557" s="154">
        <f t="shared" si="114"/>
        <v>0</v>
      </c>
      <c r="W557" s="154">
        <f t="shared" si="115"/>
        <v>0</v>
      </c>
      <c r="X557" s="137">
        <f t="shared" si="116"/>
        <v>0</v>
      </c>
      <c r="Y557" s="137">
        <f t="shared" si="117"/>
        <v>0</v>
      </c>
    </row>
    <row r="558" spans="1:25">
      <c r="A558" s="153">
        <v>1408</v>
      </c>
      <c r="B558" s="153" t="s">
        <v>164</v>
      </c>
      <c r="C558" s="153" t="s">
        <v>165</v>
      </c>
      <c r="D558" s="153" t="s">
        <v>302</v>
      </c>
      <c r="E558" s="153" t="s">
        <v>167</v>
      </c>
      <c r="F558" s="136" t="s">
        <v>168</v>
      </c>
      <c r="G558" s="154">
        <v>44.627123466</v>
      </c>
      <c r="H558" s="154">
        <v>0</v>
      </c>
      <c r="I558" s="154">
        <v>0</v>
      </c>
      <c r="J558" s="155">
        <f t="shared" si="105"/>
        <v>0</v>
      </c>
      <c r="K558" s="155">
        <f t="shared" si="106"/>
        <v>0</v>
      </c>
      <c r="L558" s="155">
        <f>IF(F558="Current ASP",IF(ISERROR(VLOOKUP(A558,#REF!,3,FALSE)),1,1-VLOOKUP(A558,#REF!,3,FALSE)),0)</f>
        <v>0</v>
      </c>
      <c r="M558" s="137">
        <v>2451.9728668799999</v>
      </c>
      <c r="N558" s="154">
        <f t="shared" si="107"/>
        <v>2451.9728668799999</v>
      </c>
      <c r="O558" s="154">
        <f t="shared" si="108"/>
        <v>0</v>
      </c>
      <c r="P558" s="154">
        <f t="shared" si="109"/>
        <v>0</v>
      </c>
      <c r="Q558" s="154">
        <v>105.85436843058929</v>
      </c>
      <c r="R558" s="154">
        <f t="shared" si="110"/>
        <v>105.85436843058929</v>
      </c>
      <c r="S558" s="154">
        <f t="shared" si="111"/>
        <v>0</v>
      </c>
      <c r="T558" s="154">
        <f t="shared" si="112"/>
        <v>0</v>
      </c>
      <c r="U558" s="154">
        <f t="shared" si="113"/>
        <v>2557.827235310589</v>
      </c>
      <c r="V558" s="154">
        <f t="shared" si="114"/>
        <v>0</v>
      </c>
      <c r="W558" s="154">
        <f t="shared" si="115"/>
        <v>0</v>
      </c>
      <c r="X558" s="137">
        <f t="shared" si="116"/>
        <v>0</v>
      </c>
      <c r="Y558" s="137">
        <f t="shared" si="117"/>
        <v>0</v>
      </c>
    </row>
    <row r="559" spans="1:25">
      <c r="A559" s="153">
        <v>1409</v>
      </c>
      <c r="B559" s="153" t="s">
        <v>164</v>
      </c>
      <c r="C559" s="153" t="s">
        <v>165</v>
      </c>
      <c r="D559" s="153" t="s">
        <v>302</v>
      </c>
      <c r="E559" s="153" t="s">
        <v>167</v>
      </c>
      <c r="F559" s="136" t="s">
        <v>168</v>
      </c>
      <c r="G559" s="154">
        <v>41.7374695018</v>
      </c>
      <c r="H559" s="154">
        <v>0</v>
      </c>
      <c r="I559" s="154">
        <v>0</v>
      </c>
      <c r="J559" s="155">
        <f t="shared" si="105"/>
        <v>0</v>
      </c>
      <c r="K559" s="155">
        <f t="shared" si="106"/>
        <v>0</v>
      </c>
      <c r="L559" s="155">
        <f>IF(F559="Current ASP",IF(ISERROR(VLOOKUP(A559,#REF!,3,FALSE)),1,1-VLOOKUP(A559,#REF!,3,FALSE)),0)</f>
        <v>0</v>
      </c>
      <c r="M559" s="137">
        <v>1993.96074888</v>
      </c>
      <c r="N559" s="154">
        <f t="shared" si="107"/>
        <v>1993.96074888</v>
      </c>
      <c r="O559" s="154">
        <f t="shared" si="108"/>
        <v>0</v>
      </c>
      <c r="P559" s="154">
        <f t="shared" si="109"/>
        <v>0</v>
      </c>
      <c r="Q559" s="154">
        <v>159.43032891370441</v>
      </c>
      <c r="R559" s="154">
        <f t="shared" si="110"/>
        <v>159.43032891370441</v>
      </c>
      <c r="S559" s="154">
        <f t="shared" si="111"/>
        <v>0</v>
      </c>
      <c r="T559" s="154">
        <f t="shared" si="112"/>
        <v>0</v>
      </c>
      <c r="U559" s="154">
        <f t="shared" si="113"/>
        <v>2153.3910777937044</v>
      </c>
      <c r="V559" s="154">
        <f t="shared" si="114"/>
        <v>0</v>
      </c>
      <c r="W559" s="154">
        <f t="shared" si="115"/>
        <v>0</v>
      </c>
      <c r="X559" s="137">
        <f t="shared" si="116"/>
        <v>0</v>
      </c>
      <c r="Y559" s="137">
        <f t="shared" si="117"/>
        <v>0</v>
      </c>
    </row>
    <row r="560" spans="1:25">
      <c r="A560" s="153">
        <v>1410</v>
      </c>
      <c r="B560" s="153" t="s">
        <v>164</v>
      </c>
      <c r="C560" s="153" t="s">
        <v>165</v>
      </c>
      <c r="D560" s="153" t="s">
        <v>302</v>
      </c>
      <c r="E560" s="153" t="s">
        <v>167</v>
      </c>
      <c r="F560" s="136" t="s">
        <v>168</v>
      </c>
      <c r="G560" s="154">
        <v>59.091539864700003</v>
      </c>
      <c r="H560" s="154">
        <v>0</v>
      </c>
      <c r="I560" s="154">
        <v>0</v>
      </c>
      <c r="J560" s="155">
        <f t="shared" si="105"/>
        <v>0</v>
      </c>
      <c r="K560" s="155">
        <f t="shared" si="106"/>
        <v>0</v>
      </c>
      <c r="L560" s="155">
        <f>IF(F560="Current ASP",IF(ISERROR(VLOOKUP(A560,#REF!,3,FALSE)),1,1-VLOOKUP(A560,#REF!,3,FALSE)),0)</f>
        <v>0</v>
      </c>
      <c r="M560" s="137">
        <v>2535.9834193400002</v>
      </c>
      <c r="N560" s="154">
        <f t="shared" si="107"/>
        <v>2535.9834193400002</v>
      </c>
      <c r="O560" s="154">
        <f t="shared" si="108"/>
        <v>0</v>
      </c>
      <c r="P560" s="154">
        <f t="shared" si="109"/>
        <v>0</v>
      </c>
      <c r="Q560" s="154">
        <v>214.15149075995097</v>
      </c>
      <c r="R560" s="154">
        <f t="shared" si="110"/>
        <v>214.15149075995097</v>
      </c>
      <c r="S560" s="154">
        <f t="shared" si="111"/>
        <v>0</v>
      </c>
      <c r="T560" s="154">
        <f t="shared" si="112"/>
        <v>0</v>
      </c>
      <c r="U560" s="154">
        <f t="shared" si="113"/>
        <v>2750.134910099951</v>
      </c>
      <c r="V560" s="154">
        <f t="shared" si="114"/>
        <v>0</v>
      </c>
      <c r="W560" s="154">
        <f t="shared" si="115"/>
        <v>0</v>
      </c>
      <c r="X560" s="137">
        <f t="shared" si="116"/>
        <v>0</v>
      </c>
      <c r="Y560" s="137">
        <f t="shared" si="117"/>
        <v>0</v>
      </c>
    </row>
    <row r="561" spans="1:25">
      <c r="A561" s="153">
        <v>1411</v>
      </c>
      <c r="B561" s="153" t="s">
        <v>164</v>
      </c>
      <c r="C561" s="153" t="s">
        <v>165</v>
      </c>
      <c r="D561" s="153" t="s">
        <v>302</v>
      </c>
      <c r="E561" s="153" t="s">
        <v>167</v>
      </c>
      <c r="F561" s="136" t="s">
        <v>168</v>
      </c>
      <c r="G561" s="154">
        <v>63.874940447199997</v>
      </c>
      <c r="H561" s="154">
        <v>0</v>
      </c>
      <c r="I561" s="154">
        <v>0</v>
      </c>
      <c r="J561" s="155">
        <f t="shared" si="105"/>
        <v>0</v>
      </c>
      <c r="K561" s="155">
        <f t="shared" si="106"/>
        <v>0</v>
      </c>
      <c r="L561" s="155">
        <f>IF(F561="Current ASP",IF(ISERROR(VLOOKUP(A561,#REF!,3,FALSE)),1,1-VLOOKUP(A561,#REF!,3,FALSE)),0)</f>
        <v>0</v>
      </c>
      <c r="M561" s="137">
        <v>2592.8143658600002</v>
      </c>
      <c r="N561" s="154">
        <f t="shared" si="107"/>
        <v>2592.8143658600002</v>
      </c>
      <c r="O561" s="154">
        <f t="shared" si="108"/>
        <v>0</v>
      </c>
      <c r="P561" s="154">
        <f t="shared" si="109"/>
        <v>0</v>
      </c>
      <c r="Q561" s="154">
        <v>152.92268906095148</v>
      </c>
      <c r="R561" s="154">
        <f t="shared" si="110"/>
        <v>152.92268906095148</v>
      </c>
      <c r="S561" s="154">
        <f t="shared" si="111"/>
        <v>0</v>
      </c>
      <c r="T561" s="154">
        <f t="shared" si="112"/>
        <v>0</v>
      </c>
      <c r="U561" s="154">
        <f t="shared" si="113"/>
        <v>2745.7370549209518</v>
      </c>
      <c r="V561" s="154">
        <f t="shared" si="114"/>
        <v>0</v>
      </c>
      <c r="W561" s="154">
        <f t="shared" si="115"/>
        <v>0</v>
      </c>
      <c r="X561" s="137">
        <f t="shared" si="116"/>
        <v>0</v>
      </c>
      <c r="Y561" s="137">
        <f t="shared" si="117"/>
        <v>0</v>
      </c>
    </row>
    <row r="562" spans="1:25">
      <c r="A562" s="153">
        <v>1412</v>
      </c>
      <c r="B562" s="153" t="s">
        <v>164</v>
      </c>
      <c r="C562" s="153" t="s">
        <v>165</v>
      </c>
      <c r="D562" s="153" t="s">
        <v>302</v>
      </c>
      <c r="E562" s="153" t="s">
        <v>167</v>
      </c>
      <c r="F562" s="136" t="s">
        <v>168</v>
      </c>
      <c r="G562" s="154">
        <v>72.863771934200003</v>
      </c>
      <c r="H562" s="154">
        <v>0</v>
      </c>
      <c r="I562" s="154">
        <v>0</v>
      </c>
      <c r="J562" s="155">
        <f t="shared" si="105"/>
        <v>0</v>
      </c>
      <c r="K562" s="155">
        <f t="shared" si="106"/>
        <v>0</v>
      </c>
      <c r="L562" s="155">
        <f>IF(F562="Current ASP",IF(ISERROR(VLOOKUP(A562,#REF!,3,FALSE)),1,1-VLOOKUP(A562,#REF!,3,FALSE)),0)</f>
        <v>0</v>
      </c>
      <c r="M562" s="137">
        <v>2885.5872441800002</v>
      </c>
      <c r="N562" s="154">
        <f t="shared" si="107"/>
        <v>2885.5872441800002</v>
      </c>
      <c r="O562" s="154">
        <f t="shared" si="108"/>
        <v>0</v>
      </c>
      <c r="P562" s="154">
        <f t="shared" si="109"/>
        <v>0</v>
      </c>
      <c r="Q562" s="154">
        <v>533.26916066667161</v>
      </c>
      <c r="R562" s="154">
        <f t="shared" si="110"/>
        <v>533.26916066667161</v>
      </c>
      <c r="S562" s="154">
        <f t="shared" si="111"/>
        <v>0</v>
      </c>
      <c r="T562" s="154">
        <f t="shared" si="112"/>
        <v>0</v>
      </c>
      <c r="U562" s="154">
        <f t="shared" si="113"/>
        <v>3418.8564048466719</v>
      </c>
      <c r="V562" s="154">
        <f t="shared" si="114"/>
        <v>0</v>
      </c>
      <c r="W562" s="154">
        <f t="shared" si="115"/>
        <v>0</v>
      </c>
      <c r="X562" s="137">
        <f t="shared" si="116"/>
        <v>0</v>
      </c>
      <c r="Y562" s="137">
        <f t="shared" si="117"/>
        <v>0</v>
      </c>
    </row>
    <row r="563" spans="1:25">
      <c r="A563" s="153">
        <v>1413</v>
      </c>
      <c r="B563" s="153" t="s">
        <v>164</v>
      </c>
      <c r="C563" s="153" t="s">
        <v>165</v>
      </c>
      <c r="D563" s="153" t="s">
        <v>302</v>
      </c>
      <c r="E563" s="153" t="s">
        <v>167</v>
      </c>
      <c r="F563" s="136" t="s">
        <v>168</v>
      </c>
      <c r="G563" s="154">
        <v>56.661827795999997</v>
      </c>
      <c r="H563" s="154">
        <v>0</v>
      </c>
      <c r="I563" s="154">
        <v>0</v>
      </c>
      <c r="J563" s="155">
        <f t="shared" si="105"/>
        <v>0</v>
      </c>
      <c r="K563" s="155">
        <f t="shared" si="106"/>
        <v>0</v>
      </c>
      <c r="L563" s="155">
        <f>IF(F563="Current ASP",IF(ISERROR(VLOOKUP(A563,#REF!,3,FALSE)),1,1-VLOOKUP(A563,#REF!,3,FALSE)),0)</f>
        <v>0</v>
      </c>
      <c r="M563" s="137">
        <v>1567.0002984</v>
      </c>
      <c r="N563" s="154">
        <f t="shared" si="107"/>
        <v>1567.0002984</v>
      </c>
      <c r="O563" s="154">
        <f t="shared" si="108"/>
        <v>0</v>
      </c>
      <c r="P563" s="154">
        <f t="shared" si="109"/>
        <v>0</v>
      </c>
      <c r="Q563" s="154">
        <v>204.19263640397861</v>
      </c>
      <c r="R563" s="154">
        <f t="shared" si="110"/>
        <v>204.19263640397861</v>
      </c>
      <c r="S563" s="154">
        <f t="shared" si="111"/>
        <v>0</v>
      </c>
      <c r="T563" s="154">
        <f t="shared" si="112"/>
        <v>0</v>
      </c>
      <c r="U563" s="154">
        <f t="shared" si="113"/>
        <v>1771.1929348039787</v>
      </c>
      <c r="V563" s="154">
        <f t="shared" si="114"/>
        <v>0</v>
      </c>
      <c r="W563" s="154">
        <f t="shared" si="115"/>
        <v>0</v>
      </c>
      <c r="X563" s="137">
        <f t="shared" si="116"/>
        <v>0</v>
      </c>
      <c r="Y563" s="137">
        <f t="shared" si="117"/>
        <v>0</v>
      </c>
    </row>
    <row r="564" spans="1:25">
      <c r="A564" s="153">
        <v>1414</v>
      </c>
      <c r="B564" s="153" t="s">
        <v>164</v>
      </c>
      <c r="C564" s="153" t="s">
        <v>226</v>
      </c>
      <c r="D564" s="153" t="s">
        <v>303</v>
      </c>
      <c r="E564" s="153" t="s">
        <v>167</v>
      </c>
      <c r="F564" s="136" t="s">
        <v>168</v>
      </c>
      <c r="G564" s="154">
        <v>34.907609975500002</v>
      </c>
      <c r="H564" s="154">
        <v>0</v>
      </c>
      <c r="I564" s="154">
        <v>0</v>
      </c>
      <c r="J564" s="155">
        <f t="shared" si="105"/>
        <v>0</v>
      </c>
      <c r="K564" s="155">
        <f t="shared" si="106"/>
        <v>0</v>
      </c>
      <c r="L564" s="155">
        <f>IF(F564="Current ASP",IF(ISERROR(VLOOKUP(A564,#REF!,3,FALSE)),1,1-VLOOKUP(A564,#REF!,3,FALSE)),0)</f>
        <v>0</v>
      </c>
      <c r="M564" s="137">
        <v>2018</v>
      </c>
      <c r="N564" s="154">
        <f t="shared" si="107"/>
        <v>2018</v>
      </c>
      <c r="O564" s="154">
        <f t="shared" si="108"/>
        <v>0</v>
      </c>
      <c r="P564" s="154">
        <f t="shared" si="109"/>
        <v>0</v>
      </c>
      <c r="Q564" s="154">
        <v>142.50056062619967</v>
      </c>
      <c r="R564" s="154">
        <f t="shared" si="110"/>
        <v>142.50056062619967</v>
      </c>
      <c r="S564" s="154">
        <f t="shared" si="111"/>
        <v>0</v>
      </c>
      <c r="T564" s="154">
        <f t="shared" si="112"/>
        <v>0</v>
      </c>
      <c r="U564" s="154">
        <f t="shared" si="113"/>
        <v>2160.5005606261998</v>
      </c>
      <c r="V564" s="154">
        <f t="shared" si="114"/>
        <v>0</v>
      </c>
      <c r="W564" s="154">
        <f t="shared" si="115"/>
        <v>0</v>
      </c>
      <c r="X564" s="137">
        <f t="shared" si="116"/>
        <v>0</v>
      </c>
      <c r="Y564" s="137">
        <f t="shared" si="117"/>
        <v>0</v>
      </c>
    </row>
    <row r="565" spans="1:25">
      <c r="A565" s="153">
        <v>1415</v>
      </c>
      <c r="B565" s="153" t="s">
        <v>164</v>
      </c>
      <c r="C565" s="153" t="s">
        <v>226</v>
      </c>
      <c r="D565" s="153" t="s">
        <v>303</v>
      </c>
      <c r="E565" s="153" t="s">
        <v>167</v>
      </c>
      <c r="F565" s="136" t="s">
        <v>168</v>
      </c>
      <c r="G565" s="154">
        <v>28.256211659600002</v>
      </c>
      <c r="H565" s="154">
        <v>0</v>
      </c>
      <c r="I565" s="154">
        <v>0</v>
      </c>
      <c r="J565" s="155">
        <f t="shared" si="105"/>
        <v>0</v>
      </c>
      <c r="K565" s="155">
        <f t="shared" si="106"/>
        <v>0</v>
      </c>
      <c r="L565" s="155">
        <f>IF(F565="Current ASP",IF(ISERROR(VLOOKUP(A565,#REF!,3,FALSE)),1,1-VLOOKUP(A565,#REF!,3,FALSE)),0)</f>
        <v>0</v>
      </c>
      <c r="M565" s="137">
        <v>742</v>
      </c>
      <c r="N565" s="154">
        <f t="shared" si="107"/>
        <v>742</v>
      </c>
      <c r="O565" s="154">
        <f t="shared" si="108"/>
        <v>0</v>
      </c>
      <c r="P565" s="154">
        <f t="shared" si="109"/>
        <v>0</v>
      </c>
      <c r="Q565" s="154">
        <v>81.158183277350929</v>
      </c>
      <c r="R565" s="154">
        <f t="shared" si="110"/>
        <v>81.158183277350929</v>
      </c>
      <c r="S565" s="154">
        <f t="shared" si="111"/>
        <v>0</v>
      </c>
      <c r="T565" s="154">
        <f t="shared" si="112"/>
        <v>0</v>
      </c>
      <c r="U565" s="154">
        <f t="shared" si="113"/>
        <v>823.15818327735087</v>
      </c>
      <c r="V565" s="154">
        <f t="shared" si="114"/>
        <v>0</v>
      </c>
      <c r="W565" s="154">
        <f t="shared" si="115"/>
        <v>0</v>
      </c>
      <c r="X565" s="137">
        <f t="shared" si="116"/>
        <v>0</v>
      </c>
      <c r="Y565" s="137">
        <f t="shared" si="117"/>
        <v>0</v>
      </c>
    </row>
    <row r="566" spans="1:25">
      <c r="A566" s="153">
        <v>1416</v>
      </c>
      <c r="B566" s="153" t="s">
        <v>164</v>
      </c>
      <c r="C566" s="153" t="s">
        <v>226</v>
      </c>
      <c r="D566" s="153" t="s">
        <v>303</v>
      </c>
      <c r="E566" s="153" t="s">
        <v>167</v>
      </c>
      <c r="F566" s="136" t="s">
        <v>168</v>
      </c>
      <c r="G566" s="154">
        <v>59.545568125899997</v>
      </c>
      <c r="H566" s="154">
        <v>0</v>
      </c>
      <c r="I566" s="154">
        <v>0</v>
      </c>
      <c r="J566" s="155">
        <f t="shared" si="105"/>
        <v>0</v>
      </c>
      <c r="K566" s="155">
        <f t="shared" si="106"/>
        <v>0</v>
      </c>
      <c r="L566" s="155">
        <f>IF(F566="Current ASP",IF(ISERROR(VLOOKUP(A566,#REF!,3,FALSE)),1,1-VLOOKUP(A566,#REF!,3,FALSE)),0)</f>
        <v>0</v>
      </c>
      <c r="M566" s="137">
        <v>2477</v>
      </c>
      <c r="N566" s="154">
        <f t="shared" si="107"/>
        <v>2477</v>
      </c>
      <c r="O566" s="154">
        <f t="shared" si="108"/>
        <v>0</v>
      </c>
      <c r="P566" s="154">
        <f t="shared" si="109"/>
        <v>0</v>
      </c>
      <c r="Q566" s="154">
        <v>503.86430094112319</v>
      </c>
      <c r="R566" s="154">
        <f t="shared" si="110"/>
        <v>503.86430094112319</v>
      </c>
      <c r="S566" s="154">
        <f t="shared" si="111"/>
        <v>0</v>
      </c>
      <c r="T566" s="154">
        <f t="shared" si="112"/>
        <v>0</v>
      </c>
      <c r="U566" s="154">
        <f t="shared" si="113"/>
        <v>2980.864300941123</v>
      </c>
      <c r="V566" s="154">
        <f t="shared" si="114"/>
        <v>0</v>
      </c>
      <c r="W566" s="154">
        <f t="shared" si="115"/>
        <v>0</v>
      </c>
      <c r="X566" s="137">
        <f t="shared" si="116"/>
        <v>0</v>
      </c>
      <c r="Y566" s="137">
        <f t="shared" si="117"/>
        <v>0</v>
      </c>
    </row>
    <row r="567" spans="1:25">
      <c r="A567" s="153">
        <v>1417</v>
      </c>
      <c r="B567" s="153" t="s">
        <v>164</v>
      </c>
      <c r="C567" s="153" t="s">
        <v>226</v>
      </c>
      <c r="D567" s="153" t="s">
        <v>303</v>
      </c>
      <c r="E567" s="153" t="s">
        <v>167</v>
      </c>
      <c r="F567" s="136" t="s">
        <v>168</v>
      </c>
      <c r="G567" s="154">
        <v>24.116843851500001</v>
      </c>
      <c r="H567" s="154">
        <v>0</v>
      </c>
      <c r="I567" s="154">
        <v>0</v>
      </c>
      <c r="J567" s="155">
        <f t="shared" si="105"/>
        <v>0</v>
      </c>
      <c r="K567" s="155">
        <f t="shared" si="106"/>
        <v>0</v>
      </c>
      <c r="L567" s="155">
        <f>IF(F567="Current ASP",IF(ISERROR(VLOOKUP(A567,#REF!,3,FALSE)),1,1-VLOOKUP(A567,#REF!,3,FALSE)),0)</f>
        <v>0</v>
      </c>
      <c r="M567" s="137">
        <v>951</v>
      </c>
      <c r="N567" s="154">
        <f t="shared" si="107"/>
        <v>951</v>
      </c>
      <c r="O567" s="154">
        <f t="shared" si="108"/>
        <v>0</v>
      </c>
      <c r="P567" s="154">
        <f t="shared" si="109"/>
        <v>0</v>
      </c>
      <c r="Q567" s="154">
        <v>920.22404667891533</v>
      </c>
      <c r="R567" s="154">
        <f t="shared" si="110"/>
        <v>920.22404667891533</v>
      </c>
      <c r="S567" s="154">
        <f t="shared" si="111"/>
        <v>0</v>
      </c>
      <c r="T567" s="154">
        <f t="shared" si="112"/>
        <v>0</v>
      </c>
      <c r="U567" s="154">
        <f t="shared" si="113"/>
        <v>1871.2240466789153</v>
      </c>
      <c r="V567" s="154">
        <f t="shared" si="114"/>
        <v>0</v>
      </c>
      <c r="W567" s="154">
        <f t="shared" si="115"/>
        <v>0</v>
      </c>
      <c r="X567" s="137">
        <f t="shared" si="116"/>
        <v>0</v>
      </c>
      <c r="Y567" s="137">
        <f t="shared" si="117"/>
        <v>0</v>
      </c>
    </row>
    <row r="568" spans="1:25">
      <c r="A568" s="153">
        <v>1418</v>
      </c>
      <c r="B568" s="153" t="s">
        <v>164</v>
      </c>
      <c r="C568" s="153" t="s">
        <v>226</v>
      </c>
      <c r="D568" s="153" t="s">
        <v>303</v>
      </c>
      <c r="E568" s="153" t="s">
        <v>167</v>
      </c>
      <c r="F568" s="136" t="s">
        <v>168</v>
      </c>
      <c r="G568" s="154">
        <v>70.273499902699996</v>
      </c>
      <c r="H568" s="154">
        <v>0</v>
      </c>
      <c r="I568" s="154">
        <v>0</v>
      </c>
      <c r="J568" s="155">
        <f t="shared" si="105"/>
        <v>0</v>
      </c>
      <c r="K568" s="155">
        <f t="shared" si="106"/>
        <v>0</v>
      </c>
      <c r="L568" s="155">
        <f>IF(F568="Current ASP",IF(ISERROR(VLOOKUP(A568,#REF!,3,FALSE)),1,1-VLOOKUP(A568,#REF!,3,FALSE)),0)</f>
        <v>0</v>
      </c>
      <c r="M568" s="137">
        <v>3092</v>
      </c>
      <c r="N568" s="154">
        <f t="shared" si="107"/>
        <v>3092</v>
      </c>
      <c r="O568" s="154">
        <f t="shared" si="108"/>
        <v>0</v>
      </c>
      <c r="P568" s="154">
        <f t="shared" si="109"/>
        <v>0</v>
      </c>
      <c r="Q568" s="154">
        <v>435.95441234946986</v>
      </c>
      <c r="R568" s="154">
        <f t="shared" si="110"/>
        <v>435.95441234946986</v>
      </c>
      <c r="S568" s="154">
        <f t="shared" si="111"/>
        <v>0</v>
      </c>
      <c r="T568" s="154">
        <f t="shared" si="112"/>
        <v>0</v>
      </c>
      <c r="U568" s="154">
        <f t="shared" si="113"/>
        <v>3527.9544123494697</v>
      </c>
      <c r="V568" s="154">
        <f t="shared" si="114"/>
        <v>0</v>
      </c>
      <c r="W568" s="154">
        <f t="shared" si="115"/>
        <v>0</v>
      </c>
      <c r="X568" s="137">
        <f t="shared" si="116"/>
        <v>0</v>
      </c>
      <c r="Y568" s="137">
        <f t="shared" si="117"/>
        <v>0</v>
      </c>
    </row>
    <row r="569" spans="1:25">
      <c r="A569" s="153">
        <v>1419</v>
      </c>
      <c r="B569" s="153" t="s">
        <v>164</v>
      </c>
      <c r="C569" s="153" t="s">
        <v>226</v>
      </c>
      <c r="D569" s="153" t="s">
        <v>303</v>
      </c>
      <c r="E569" s="153" t="s">
        <v>167</v>
      </c>
      <c r="F569" s="136" t="s">
        <v>168</v>
      </c>
      <c r="G569" s="154">
        <v>30.5524786187</v>
      </c>
      <c r="H569" s="154">
        <v>0</v>
      </c>
      <c r="I569" s="154">
        <v>0</v>
      </c>
      <c r="J569" s="155">
        <f t="shared" si="105"/>
        <v>0</v>
      </c>
      <c r="K569" s="155">
        <f t="shared" si="106"/>
        <v>0</v>
      </c>
      <c r="L569" s="155">
        <f>IF(F569="Current ASP",IF(ISERROR(VLOOKUP(A569,#REF!,3,FALSE)),1,1-VLOOKUP(A569,#REF!,3,FALSE)),0)</f>
        <v>0</v>
      </c>
      <c r="M569" s="137">
        <v>1671</v>
      </c>
      <c r="N569" s="154">
        <f t="shared" si="107"/>
        <v>1671</v>
      </c>
      <c r="O569" s="154">
        <f t="shared" si="108"/>
        <v>0</v>
      </c>
      <c r="P569" s="154">
        <f t="shared" si="109"/>
        <v>0</v>
      </c>
      <c r="Q569" s="154">
        <v>198.59296238520275</v>
      </c>
      <c r="R569" s="154">
        <f t="shared" si="110"/>
        <v>198.59296238520275</v>
      </c>
      <c r="S569" s="154">
        <f t="shared" si="111"/>
        <v>0</v>
      </c>
      <c r="T569" s="154">
        <f t="shared" si="112"/>
        <v>0</v>
      </c>
      <c r="U569" s="154">
        <f t="shared" si="113"/>
        <v>1869.5929623852028</v>
      </c>
      <c r="V569" s="154">
        <f t="shared" si="114"/>
        <v>0</v>
      </c>
      <c r="W569" s="154">
        <f t="shared" si="115"/>
        <v>0</v>
      </c>
      <c r="X569" s="137">
        <f t="shared" si="116"/>
        <v>0</v>
      </c>
      <c r="Y569" s="137">
        <f t="shared" si="117"/>
        <v>0</v>
      </c>
    </row>
    <row r="570" spans="1:25">
      <c r="A570" s="153">
        <v>1420</v>
      </c>
      <c r="B570" s="153" t="s">
        <v>164</v>
      </c>
      <c r="C570" s="153" t="s">
        <v>226</v>
      </c>
      <c r="D570" s="153" t="s">
        <v>303</v>
      </c>
      <c r="E570" s="153" t="s">
        <v>167</v>
      </c>
      <c r="F570" s="136" t="s">
        <v>168</v>
      </c>
      <c r="G570" s="154">
        <v>24.7361133305</v>
      </c>
      <c r="H570" s="154">
        <v>0</v>
      </c>
      <c r="I570" s="154">
        <v>0</v>
      </c>
      <c r="J570" s="155">
        <f t="shared" si="105"/>
        <v>0</v>
      </c>
      <c r="K570" s="155">
        <f t="shared" si="106"/>
        <v>0</v>
      </c>
      <c r="L570" s="155">
        <f>IF(F570="Current ASP",IF(ISERROR(VLOOKUP(A570,#REF!,3,FALSE)),1,1-VLOOKUP(A570,#REF!,3,FALSE)),0)</f>
        <v>0</v>
      </c>
      <c r="M570" s="137">
        <v>565</v>
      </c>
      <c r="N570" s="154">
        <f t="shared" si="107"/>
        <v>565</v>
      </c>
      <c r="O570" s="154">
        <f t="shared" si="108"/>
        <v>0</v>
      </c>
      <c r="P570" s="154">
        <f t="shared" si="109"/>
        <v>0</v>
      </c>
      <c r="Q570" s="154">
        <v>4598.9944725223586</v>
      </c>
      <c r="R570" s="154">
        <f t="shared" si="110"/>
        <v>4598.9944725223586</v>
      </c>
      <c r="S570" s="154">
        <f t="shared" si="111"/>
        <v>0</v>
      </c>
      <c r="T570" s="154">
        <f t="shared" si="112"/>
        <v>0</v>
      </c>
      <c r="U570" s="154">
        <f t="shared" si="113"/>
        <v>5163.9944725223586</v>
      </c>
      <c r="V570" s="154">
        <f t="shared" si="114"/>
        <v>0</v>
      </c>
      <c r="W570" s="154">
        <f t="shared" si="115"/>
        <v>0</v>
      </c>
      <c r="X570" s="137">
        <f t="shared" si="116"/>
        <v>0</v>
      </c>
      <c r="Y570" s="137">
        <f t="shared" si="117"/>
        <v>0</v>
      </c>
    </row>
    <row r="571" spans="1:25">
      <c r="A571" s="153">
        <v>1421</v>
      </c>
      <c r="B571" s="153" t="s">
        <v>164</v>
      </c>
      <c r="C571" s="153" t="s">
        <v>226</v>
      </c>
      <c r="D571" s="153" t="s">
        <v>304</v>
      </c>
      <c r="E571" s="153" t="s">
        <v>133</v>
      </c>
      <c r="F571" s="136" t="s">
        <v>206</v>
      </c>
      <c r="G571" s="154">
        <v>45.380567166500001</v>
      </c>
      <c r="H571" s="154">
        <v>45.380567166500001</v>
      </c>
      <c r="I571" s="154">
        <v>0</v>
      </c>
      <c r="J571" s="155">
        <f t="shared" si="105"/>
        <v>1</v>
      </c>
      <c r="K571" s="155">
        <f t="shared" si="106"/>
        <v>0</v>
      </c>
      <c r="L571" s="155">
        <f>IF(F571="Current ASP",IF(ISERROR(VLOOKUP(A571,#REF!,3,FALSE)),1,1-VLOOKUP(A571,#REF!,3,FALSE)),0)</f>
        <v>1</v>
      </c>
      <c r="M571" s="137">
        <v>2614</v>
      </c>
      <c r="N571" s="154">
        <f t="shared" si="107"/>
        <v>0</v>
      </c>
      <c r="O571" s="154">
        <f t="shared" si="108"/>
        <v>2614</v>
      </c>
      <c r="P571" s="154">
        <f t="shared" si="109"/>
        <v>0</v>
      </c>
      <c r="Q571" s="154">
        <v>181.96458769478477</v>
      </c>
      <c r="R571" s="154">
        <f t="shared" si="110"/>
        <v>0</v>
      </c>
      <c r="S571" s="154">
        <f t="shared" si="111"/>
        <v>181.96458769478477</v>
      </c>
      <c r="T571" s="154">
        <f t="shared" si="112"/>
        <v>0</v>
      </c>
      <c r="U571" s="154">
        <f t="shared" si="113"/>
        <v>0</v>
      </c>
      <c r="V571" s="154">
        <f t="shared" si="114"/>
        <v>2795.9645876947848</v>
      </c>
      <c r="W571" s="154">
        <f t="shared" si="115"/>
        <v>0</v>
      </c>
      <c r="X571" s="137">
        <f t="shared" si="116"/>
        <v>0</v>
      </c>
      <c r="Y571" s="137">
        <f t="shared" si="117"/>
        <v>0</v>
      </c>
    </row>
    <row r="572" spans="1:25">
      <c r="A572" s="153">
        <v>1422</v>
      </c>
      <c r="B572" s="153" t="s">
        <v>164</v>
      </c>
      <c r="C572" s="153" t="s">
        <v>226</v>
      </c>
      <c r="D572" s="153" t="s">
        <v>304</v>
      </c>
      <c r="E572" s="153" t="s">
        <v>133</v>
      </c>
      <c r="F572" s="136" t="s">
        <v>206</v>
      </c>
      <c r="G572" s="154">
        <v>18.792167969099999</v>
      </c>
      <c r="H572" s="154">
        <v>18.792167969099999</v>
      </c>
      <c r="I572" s="154">
        <v>0</v>
      </c>
      <c r="J572" s="155">
        <f t="shared" si="105"/>
        <v>1</v>
      </c>
      <c r="K572" s="155">
        <f t="shared" si="106"/>
        <v>0</v>
      </c>
      <c r="L572" s="155">
        <f>IF(F572="Current ASP",IF(ISERROR(VLOOKUP(A572,#REF!,3,FALSE)),1,1-VLOOKUP(A572,#REF!,3,FALSE)),0)</f>
        <v>1</v>
      </c>
      <c r="M572" s="137">
        <v>1019</v>
      </c>
      <c r="N572" s="154">
        <f t="shared" si="107"/>
        <v>0</v>
      </c>
      <c r="O572" s="154">
        <f t="shared" si="108"/>
        <v>1019</v>
      </c>
      <c r="P572" s="154">
        <f t="shared" si="109"/>
        <v>0</v>
      </c>
      <c r="Q572" s="154">
        <v>89.608168562000003</v>
      </c>
      <c r="R572" s="154">
        <f t="shared" si="110"/>
        <v>0</v>
      </c>
      <c r="S572" s="154">
        <f t="shared" si="111"/>
        <v>89.608168562000003</v>
      </c>
      <c r="T572" s="154">
        <f t="shared" si="112"/>
        <v>0</v>
      </c>
      <c r="U572" s="154">
        <f t="shared" si="113"/>
        <v>0</v>
      </c>
      <c r="V572" s="154">
        <f t="shared" si="114"/>
        <v>1108.6081685619999</v>
      </c>
      <c r="W572" s="154">
        <f t="shared" si="115"/>
        <v>0</v>
      </c>
      <c r="X572" s="137">
        <f t="shared" si="116"/>
        <v>0</v>
      </c>
      <c r="Y572" s="137">
        <f t="shared" si="117"/>
        <v>0</v>
      </c>
    </row>
    <row r="573" spans="1:25">
      <c r="A573" s="153">
        <v>1423</v>
      </c>
      <c r="B573" s="153" t="s">
        <v>164</v>
      </c>
      <c r="C573" s="153" t="s">
        <v>226</v>
      </c>
      <c r="D573" s="153" t="s">
        <v>304</v>
      </c>
      <c r="E573" s="153" t="s">
        <v>133</v>
      </c>
      <c r="F573" s="136" t="s">
        <v>206</v>
      </c>
      <c r="G573" s="154">
        <v>65.181391845199997</v>
      </c>
      <c r="H573" s="154">
        <v>65.181391845199997</v>
      </c>
      <c r="I573" s="154">
        <v>0</v>
      </c>
      <c r="J573" s="155">
        <f t="shared" si="105"/>
        <v>1</v>
      </c>
      <c r="K573" s="155">
        <f t="shared" si="106"/>
        <v>0</v>
      </c>
      <c r="L573" s="155">
        <f>IF(F573="Current ASP",IF(ISERROR(VLOOKUP(A573,#REF!,3,FALSE)),1,1-VLOOKUP(A573,#REF!,3,FALSE)),0)</f>
        <v>1</v>
      </c>
      <c r="M573" s="137">
        <v>2608</v>
      </c>
      <c r="N573" s="154">
        <f t="shared" si="107"/>
        <v>0</v>
      </c>
      <c r="O573" s="154">
        <f t="shared" si="108"/>
        <v>2608</v>
      </c>
      <c r="P573" s="154">
        <f t="shared" si="109"/>
        <v>0</v>
      </c>
      <c r="Q573" s="154">
        <v>528.06055310173622</v>
      </c>
      <c r="R573" s="154">
        <f t="shared" si="110"/>
        <v>0</v>
      </c>
      <c r="S573" s="154">
        <f t="shared" si="111"/>
        <v>528.06055310173622</v>
      </c>
      <c r="T573" s="154">
        <f t="shared" si="112"/>
        <v>0</v>
      </c>
      <c r="U573" s="154">
        <f t="shared" si="113"/>
        <v>0</v>
      </c>
      <c r="V573" s="154">
        <f t="shared" si="114"/>
        <v>3136.0605531017363</v>
      </c>
      <c r="W573" s="154">
        <f t="shared" si="115"/>
        <v>0</v>
      </c>
      <c r="X573" s="137">
        <f t="shared" si="116"/>
        <v>0</v>
      </c>
      <c r="Y573" s="137">
        <f t="shared" si="117"/>
        <v>0</v>
      </c>
    </row>
    <row r="574" spans="1:25">
      <c r="A574" s="153">
        <v>1424</v>
      </c>
      <c r="B574" s="153" t="s">
        <v>164</v>
      </c>
      <c r="C574" s="153" t="s">
        <v>226</v>
      </c>
      <c r="D574" s="153" t="s">
        <v>304</v>
      </c>
      <c r="E574" s="153" t="s">
        <v>133</v>
      </c>
      <c r="F574" s="136" t="s">
        <v>206</v>
      </c>
      <c r="G574" s="154">
        <v>30.181270995599998</v>
      </c>
      <c r="H574" s="154">
        <v>30.181270995599998</v>
      </c>
      <c r="I574" s="154">
        <v>0</v>
      </c>
      <c r="J574" s="155">
        <f t="shared" si="105"/>
        <v>1</v>
      </c>
      <c r="K574" s="155">
        <f t="shared" si="106"/>
        <v>0</v>
      </c>
      <c r="L574" s="155">
        <f>IF(F574="Current ASP",IF(ISERROR(VLOOKUP(A574,#REF!,3,FALSE)),1,1-VLOOKUP(A574,#REF!,3,FALSE)),0)</f>
        <v>1</v>
      </c>
      <c r="M574" s="137">
        <v>1995</v>
      </c>
      <c r="N574" s="154">
        <f t="shared" si="107"/>
        <v>0</v>
      </c>
      <c r="O574" s="154">
        <f t="shared" si="108"/>
        <v>1995</v>
      </c>
      <c r="P574" s="154">
        <f t="shared" si="109"/>
        <v>0</v>
      </c>
      <c r="Q574" s="154">
        <v>199.85705421121534</v>
      </c>
      <c r="R574" s="154">
        <f t="shared" si="110"/>
        <v>0</v>
      </c>
      <c r="S574" s="154">
        <f t="shared" si="111"/>
        <v>199.85705421121534</v>
      </c>
      <c r="T574" s="154">
        <f t="shared" si="112"/>
        <v>0</v>
      </c>
      <c r="U574" s="154">
        <f t="shared" si="113"/>
        <v>0</v>
      </c>
      <c r="V574" s="154">
        <f t="shared" si="114"/>
        <v>2194.8570542112152</v>
      </c>
      <c r="W574" s="154">
        <f t="shared" si="115"/>
        <v>0</v>
      </c>
      <c r="X574" s="137">
        <f t="shared" si="116"/>
        <v>0</v>
      </c>
      <c r="Y574" s="137">
        <f t="shared" si="117"/>
        <v>0</v>
      </c>
    </row>
    <row r="575" spans="1:25">
      <c r="A575" s="153">
        <v>1425</v>
      </c>
      <c r="B575" s="153" t="s">
        <v>164</v>
      </c>
      <c r="C575" s="153" t="s">
        <v>226</v>
      </c>
      <c r="D575" s="153" t="s">
        <v>304</v>
      </c>
      <c r="E575" s="153" t="s">
        <v>133</v>
      </c>
      <c r="F575" s="136" t="s">
        <v>206</v>
      </c>
      <c r="G575" s="154">
        <v>32.535656857699998</v>
      </c>
      <c r="H575" s="154">
        <v>32.535656857699998</v>
      </c>
      <c r="I575" s="154">
        <v>0</v>
      </c>
      <c r="J575" s="155">
        <f t="shared" si="105"/>
        <v>1</v>
      </c>
      <c r="K575" s="155">
        <f t="shared" si="106"/>
        <v>0</v>
      </c>
      <c r="L575" s="155">
        <f>IF(F575="Current ASP",IF(ISERROR(VLOOKUP(A575,#REF!,3,FALSE)),1,1-VLOOKUP(A575,#REF!,3,FALSE)),0)</f>
        <v>1</v>
      </c>
      <c r="M575" s="137">
        <v>2221</v>
      </c>
      <c r="N575" s="154">
        <f t="shared" si="107"/>
        <v>0</v>
      </c>
      <c r="O575" s="154">
        <f t="shared" si="108"/>
        <v>2221</v>
      </c>
      <c r="P575" s="154">
        <f t="shared" si="109"/>
        <v>0</v>
      </c>
      <c r="Q575" s="154">
        <v>141.89755067864331</v>
      </c>
      <c r="R575" s="154">
        <f t="shared" si="110"/>
        <v>0</v>
      </c>
      <c r="S575" s="154">
        <f t="shared" si="111"/>
        <v>141.89755067864331</v>
      </c>
      <c r="T575" s="154">
        <f t="shared" si="112"/>
        <v>0</v>
      </c>
      <c r="U575" s="154">
        <f t="shared" si="113"/>
        <v>0</v>
      </c>
      <c r="V575" s="154">
        <f t="shared" si="114"/>
        <v>2362.8975506786433</v>
      </c>
      <c r="W575" s="154">
        <f t="shared" si="115"/>
        <v>0</v>
      </c>
      <c r="X575" s="137">
        <f t="shared" si="116"/>
        <v>0</v>
      </c>
      <c r="Y575" s="137">
        <f t="shared" si="117"/>
        <v>0</v>
      </c>
    </row>
    <row r="576" spans="1:25">
      <c r="A576" s="153">
        <v>1426</v>
      </c>
      <c r="B576" s="153" t="s">
        <v>164</v>
      </c>
      <c r="C576" s="153" t="s">
        <v>226</v>
      </c>
      <c r="D576" s="153" t="s">
        <v>305</v>
      </c>
      <c r="E576" s="153" t="s">
        <v>133</v>
      </c>
      <c r="F576" s="136" t="s">
        <v>206</v>
      </c>
      <c r="G576" s="154">
        <v>94.695128171099995</v>
      </c>
      <c r="H576" s="154">
        <v>94.695128171099995</v>
      </c>
      <c r="I576" s="154">
        <v>0</v>
      </c>
      <c r="J576" s="155">
        <f t="shared" si="105"/>
        <v>1</v>
      </c>
      <c r="K576" s="155">
        <f t="shared" si="106"/>
        <v>0</v>
      </c>
      <c r="L576" s="155">
        <f>IF(F576="Current ASP",IF(ISERROR(VLOOKUP(A576,#REF!,3,FALSE)),1,1-VLOOKUP(A576,#REF!,3,FALSE)),0)</f>
        <v>1</v>
      </c>
      <c r="M576" s="137">
        <v>4352.1480000000001</v>
      </c>
      <c r="N576" s="154">
        <f t="shared" si="107"/>
        <v>0</v>
      </c>
      <c r="O576" s="154">
        <f t="shared" si="108"/>
        <v>4352.1480000000001</v>
      </c>
      <c r="P576" s="154">
        <f t="shared" si="109"/>
        <v>0</v>
      </c>
      <c r="Q576" s="154">
        <v>429.26624545918668</v>
      </c>
      <c r="R576" s="154">
        <f t="shared" si="110"/>
        <v>0</v>
      </c>
      <c r="S576" s="154">
        <f t="shared" si="111"/>
        <v>429.26624545918668</v>
      </c>
      <c r="T576" s="154">
        <f t="shared" si="112"/>
        <v>0</v>
      </c>
      <c r="U576" s="154">
        <f t="shared" si="113"/>
        <v>0</v>
      </c>
      <c r="V576" s="154">
        <f t="shared" si="114"/>
        <v>4781.4142454591865</v>
      </c>
      <c r="W576" s="154">
        <f t="shared" si="115"/>
        <v>0</v>
      </c>
      <c r="X576" s="137">
        <f t="shared" si="116"/>
        <v>0</v>
      </c>
      <c r="Y576" s="137">
        <f t="shared" si="117"/>
        <v>0</v>
      </c>
    </row>
    <row r="577" spans="1:25">
      <c r="A577" s="153">
        <v>1427</v>
      </c>
      <c r="B577" s="153" t="s">
        <v>164</v>
      </c>
      <c r="C577" s="153" t="s">
        <v>226</v>
      </c>
      <c r="D577" s="153" t="s">
        <v>305</v>
      </c>
      <c r="E577" s="153" t="s">
        <v>133</v>
      </c>
      <c r="F577" s="136" t="s">
        <v>206</v>
      </c>
      <c r="G577" s="154">
        <v>23.5120517943</v>
      </c>
      <c r="H577" s="154">
        <v>23.5120517943</v>
      </c>
      <c r="I577" s="154">
        <v>0</v>
      </c>
      <c r="J577" s="155">
        <f t="shared" si="105"/>
        <v>1</v>
      </c>
      <c r="K577" s="155">
        <f t="shared" si="106"/>
        <v>0</v>
      </c>
      <c r="L577" s="155">
        <f>IF(F577="Current ASP",IF(ISERROR(VLOOKUP(A577,#REF!,3,FALSE)),1,1-VLOOKUP(A577,#REF!,3,FALSE)),0)</f>
        <v>1</v>
      </c>
      <c r="M577" s="137">
        <v>1207</v>
      </c>
      <c r="N577" s="154">
        <f t="shared" si="107"/>
        <v>0</v>
      </c>
      <c r="O577" s="154">
        <f t="shared" si="108"/>
        <v>1207</v>
      </c>
      <c r="P577" s="154">
        <f t="shared" si="109"/>
        <v>0</v>
      </c>
      <c r="Q577" s="154">
        <v>328.37630912678253</v>
      </c>
      <c r="R577" s="154">
        <f t="shared" si="110"/>
        <v>0</v>
      </c>
      <c r="S577" s="154">
        <f t="shared" si="111"/>
        <v>328.37630912678253</v>
      </c>
      <c r="T577" s="154">
        <f t="shared" si="112"/>
        <v>0</v>
      </c>
      <c r="U577" s="154">
        <f t="shared" si="113"/>
        <v>0</v>
      </c>
      <c r="V577" s="154">
        <f t="shared" si="114"/>
        <v>1535.3763091267824</v>
      </c>
      <c r="W577" s="154">
        <f t="shared" si="115"/>
        <v>0</v>
      </c>
      <c r="X577" s="137">
        <f t="shared" si="116"/>
        <v>0</v>
      </c>
      <c r="Y577" s="137">
        <f t="shared" si="117"/>
        <v>0</v>
      </c>
    </row>
    <row r="578" spans="1:25">
      <c r="A578" s="153">
        <v>1428</v>
      </c>
      <c r="B578" s="153" t="s">
        <v>164</v>
      </c>
      <c r="C578" s="153" t="s">
        <v>226</v>
      </c>
      <c r="D578" s="153" t="s">
        <v>305</v>
      </c>
      <c r="E578" s="153" t="s">
        <v>133</v>
      </c>
      <c r="F578" s="136" t="s">
        <v>206</v>
      </c>
      <c r="G578" s="154">
        <v>17.2774533274</v>
      </c>
      <c r="H578" s="154">
        <v>17.2774533274</v>
      </c>
      <c r="I578" s="154">
        <v>0</v>
      </c>
      <c r="J578" s="155">
        <f t="shared" si="105"/>
        <v>1</v>
      </c>
      <c r="K578" s="155">
        <f t="shared" si="106"/>
        <v>0</v>
      </c>
      <c r="L578" s="155">
        <f>IF(F578="Current ASP",IF(ISERROR(VLOOKUP(A578,#REF!,3,FALSE)),1,1-VLOOKUP(A578,#REF!,3,FALSE)),0)</f>
        <v>1</v>
      </c>
      <c r="M578" s="137">
        <v>410.24200000000002</v>
      </c>
      <c r="N578" s="154">
        <f t="shared" si="107"/>
        <v>0</v>
      </c>
      <c r="O578" s="154">
        <f t="shared" si="108"/>
        <v>410.24200000000002</v>
      </c>
      <c r="P578" s="154">
        <f t="shared" si="109"/>
        <v>0</v>
      </c>
      <c r="Q578" s="154">
        <v>49.819224091202088</v>
      </c>
      <c r="R578" s="154">
        <f t="shared" si="110"/>
        <v>0</v>
      </c>
      <c r="S578" s="154">
        <f t="shared" si="111"/>
        <v>49.819224091202088</v>
      </c>
      <c r="T578" s="154">
        <f t="shared" si="112"/>
        <v>0</v>
      </c>
      <c r="U578" s="154">
        <f t="shared" si="113"/>
        <v>0</v>
      </c>
      <c r="V578" s="154">
        <f t="shared" si="114"/>
        <v>460.06122409120212</v>
      </c>
      <c r="W578" s="154">
        <f t="shared" si="115"/>
        <v>0</v>
      </c>
      <c r="X578" s="137">
        <f t="shared" si="116"/>
        <v>0</v>
      </c>
      <c r="Y578" s="137">
        <f t="shared" si="117"/>
        <v>0</v>
      </c>
    </row>
    <row r="579" spans="1:25">
      <c r="A579" s="153">
        <v>1429</v>
      </c>
      <c r="B579" s="153" t="s">
        <v>164</v>
      </c>
      <c r="C579" s="153" t="s">
        <v>226</v>
      </c>
      <c r="D579" s="153" t="s">
        <v>305</v>
      </c>
      <c r="E579" s="153" t="s">
        <v>133</v>
      </c>
      <c r="F579" s="136" t="s">
        <v>206</v>
      </c>
      <c r="G579" s="154">
        <v>57.091269178399997</v>
      </c>
      <c r="H579" s="154">
        <v>57.091269178399997</v>
      </c>
      <c r="I579" s="154">
        <v>0</v>
      </c>
      <c r="J579" s="155">
        <f t="shared" si="105"/>
        <v>1</v>
      </c>
      <c r="K579" s="155">
        <f t="shared" si="106"/>
        <v>0</v>
      </c>
      <c r="L579" s="155">
        <f>IF(F579="Current ASP",IF(ISERROR(VLOOKUP(A579,#REF!,3,FALSE)),1,1-VLOOKUP(A579,#REF!,3,FALSE)),0)</f>
        <v>1</v>
      </c>
      <c r="M579" s="137">
        <v>3617</v>
      </c>
      <c r="N579" s="154">
        <f t="shared" si="107"/>
        <v>0</v>
      </c>
      <c r="O579" s="154">
        <f t="shared" si="108"/>
        <v>3617</v>
      </c>
      <c r="P579" s="154">
        <f t="shared" si="109"/>
        <v>0</v>
      </c>
      <c r="Q579" s="154">
        <v>252.23509075668053</v>
      </c>
      <c r="R579" s="154">
        <f t="shared" si="110"/>
        <v>0</v>
      </c>
      <c r="S579" s="154">
        <f t="shared" si="111"/>
        <v>252.23509075668053</v>
      </c>
      <c r="T579" s="154">
        <f t="shared" si="112"/>
        <v>0</v>
      </c>
      <c r="U579" s="154">
        <f t="shared" si="113"/>
        <v>0</v>
      </c>
      <c r="V579" s="154">
        <f t="shared" si="114"/>
        <v>3869.2350907566806</v>
      </c>
      <c r="W579" s="154">
        <f t="shared" si="115"/>
        <v>0</v>
      </c>
      <c r="X579" s="137">
        <f t="shared" si="116"/>
        <v>0</v>
      </c>
      <c r="Y579" s="137">
        <f t="shared" si="117"/>
        <v>0</v>
      </c>
    </row>
    <row r="580" spans="1:25">
      <c r="A580" s="153">
        <v>1430</v>
      </c>
      <c r="B580" s="153" t="s">
        <v>164</v>
      </c>
      <c r="C580" s="153" t="s">
        <v>226</v>
      </c>
      <c r="D580" s="153" t="s">
        <v>305</v>
      </c>
      <c r="E580" s="153" t="s">
        <v>133</v>
      </c>
      <c r="F580" s="136" t="s">
        <v>206</v>
      </c>
      <c r="G580" s="154">
        <v>51.700773731600002</v>
      </c>
      <c r="H580" s="154">
        <v>51.700773731600002</v>
      </c>
      <c r="I580" s="154">
        <v>0</v>
      </c>
      <c r="J580" s="155">
        <f t="shared" si="105"/>
        <v>1</v>
      </c>
      <c r="K580" s="155">
        <f t="shared" si="106"/>
        <v>0</v>
      </c>
      <c r="L580" s="155">
        <f>IF(F580="Current ASP",IF(ISERROR(VLOOKUP(A580,#REF!,3,FALSE)),1,1-VLOOKUP(A580,#REF!,3,FALSE)),0)</f>
        <v>1</v>
      </c>
      <c r="M580" s="137">
        <v>3143</v>
      </c>
      <c r="N580" s="154">
        <f t="shared" si="107"/>
        <v>0</v>
      </c>
      <c r="O580" s="154">
        <f t="shared" si="108"/>
        <v>3143</v>
      </c>
      <c r="P580" s="154">
        <f t="shared" si="109"/>
        <v>0</v>
      </c>
      <c r="Q580" s="154">
        <v>197.1407276204703</v>
      </c>
      <c r="R580" s="154">
        <f t="shared" si="110"/>
        <v>0</v>
      </c>
      <c r="S580" s="154">
        <f t="shared" si="111"/>
        <v>197.1407276204703</v>
      </c>
      <c r="T580" s="154">
        <f t="shared" si="112"/>
        <v>0</v>
      </c>
      <c r="U580" s="154">
        <f t="shared" si="113"/>
        <v>0</v>
      </c>
      <c r="V580" s="154">
        <f t="shared" si="114"/>
        <v>3340.1407276204704</v>
      </c>
      <c r="W580" s="154">
        <f t="shared" si="115"/>
        <v>0</v>
      </c>
      <c r="X580" s="137">
        <f t="shared" si="116"/>
        <v>0</v>
      </c>
      <c r="Y580" s="137">
        <f t="shared" si="117"/>
        <v>0</v>
      </c>
    </row>
    <row r="581" spans="1:25">
      <c r="A581" s="153">
        <v>1431</v>
      </c>
      <c r="B581" s="153" t="s">
        <v>164</v>
      </c>
      <c r="C581" s="153" t="s">
        <v>226</v>
      </c>
      <c r="D581" s="153" t="s">
        <v>306</v>
      </c>
      <c r="E581" s="153" t="s">
        <v>133</v>
      </c>
      <c r="F581" s="136" t="s">
        <v>206</v>
      </c>
      <c r="G581" s="154">
        <v>123.6581965330523</v>
      </c>
      <c r="H581" s="154">
        <v>8.9910431052302897E-2</v>
      </c>
      <c r="I581" s="154">
        <v>123.568286102</v>
      </c>
      <c r="J581" s="155">
        <f t="shared" si="105"/>
        <v>7.2708832550595181E-4</v>
      </c>
      <c r="K581" s="155">
        <f t="shared" si="106"/>
        <v>0.99927291167449406</v>
      </c>
      <c r="L581" s="155">
        <f>IF(F581="Current ASP",IF(ISERROR(VLOOKUP(A581,#REF!,3,FALSE)),1,1-VLOOKUP(A581,#REF!,3,FALSE)),0)</f>
        <v>1</v>
      </c>
      <c r="M581" s="137">
        <v>4227.4943999999996</v>
      </c>
      <c r="N581" s="154">
        <f t="shared" si="107"/>
        <v>0</v>
      </c>
      <c r="O581" s="154">
        <f t="shared" si="108"/>
        <v>3.0737618243817884</v>
      </c>
      <c r="P581" s="154">
        <f t="shared" si="109"/>
        <v>4224.4206381756176</v>
      </c>
      <c r="Q581" s="154">
        <v>193.42844348807193</v>
      </c>
      <c r="R581" s="154">
        <f t="shared" si="110"/>
        <v>0</v>
      </c>
      <c r="S581" s="154">
        <f t="shared" si="111"/>
        <v>0.14063956308096484</v>
      </c>
      <c r="T581" s="154">
        <f t="shared" si="112"/>
        <v>193.28780392499098</v>
      </c>
      <c r="U581" s="154">
        <f t="shared" si="113"/>
        <v>0</v>
      </c>
      <c r="V581" s="154">
        <f t="shared" si="114"/>
        <v>3.2144013874627531</v>
      </c>
      <c r="W581" s="154">
        <f t="shared" si="115"/>
        <v>4417.7084421006084</v>
      </c>
      <c r="X581" s="137">
        <f t="shared" si="116"/>
        <v>4224.4206381756176</v>
      </c>
      <c r="Y581" s="137">
        <f t="shared" si="117"/>
        <v>193.28780392499098</v>
      </c>
    </row>
    <row r="582" spans="1:25">
      <c r="A582" s="153">
        <v>1432</v>
      </c>
      <c r="B582" s="153" t="s">
        <v>164</v>
      </c>
      <c r="C582" s="153" t="s">
        <v>226</v>
      </c>
      <c r="D582" s="153" t="s">
        <v>307</v>
      </c>
      <c r="E582" s="153" t="s">
        <v>133</v>
      </c>
      <c r="F582" s="136" t="s">
        <v>206</v>
      </c>
      <c r="G582" s="154">
        <v>193.34989454884439</v>
      </c>
      <c r="H582" s="154">
        <v>13.381845834899991</v>
      </c>
      <c r="I582" s="154">
        <v>179.9680487139444</v>
      </c>
      <c r="J582" s="155">
        <f t="shared" si="105"/>
        <v>6.921051529986455E-2</v>
      </c>
      <c r="K582" s="155">
        <f t="shared" si="106"/>
        <v>0.93078948470013545</v>
      </c>
      <c r="L582" s="155">
        <f>IF(F582="Current ASP",IF(ISERROR(VLOOKUP(A582,#REF!,3,FALSE)),1,1-VLOOKUP(A582,#REF!,3,FALSE)),0)</f>
        <v>1</v>
      </c>
      <c r="M582" s="137">
        <v>12559.0202715</v>
      </c>
      <c r="N582" s="154">
        <f t="shared" si="107"/>
        <v>0</v>
      </c>
      <c r="O582" s="154">
        <f t="shared" si="108"/>
        <v>869.2162646519597</v>
      </c>
      <c r="P582" s="154">
        <f t="shared" si="109"/>
        <v>11689.80400684804</v>
      </c>
      <c r="Q582" s="154">
        <v>716.1223181483615</v>
      </c>
      <c r="R582" s="154">
        <f t="shared" si="110"/>
        <v>0</v>
      </c>
      <c r="S582" s="154">
        <f t="shared" si="111"/>
        <v>49.56319465678164</v>
      </c>
      <c r="T582" s="154">
        <f t="shared" si="112"/>
        <v>666.55912349157984</v>
      </c>
      <c r="U582" s="154">
        <f t="shared" si="113"/>
        <v>0</v>
      </c>
      <c r="V582" s="154">
        <f t="shared" si="114"/>
        <v>918.77945930874137</v>
      </c>
      <c r="W582" s="154">
        <f t="shared" si="115"/>
        <v>12356.36313033962</v>
      </c>
      <c r="X582" s="137">
        <f t="shared" si="116"/>
        <v>11689.80400684804</v>
      </c>
      <c r="Y582" s="137">
        <f t="shared" si="117"/>
        <v>666.55912349157984</v>
      </c>
    </row>
    <row r="583" spans="1:25">
      <c r="A583" s="153">
        <v>1433</v>
      </c>
      <c r="B583" s="153" t="s">
        <v>164</v>
      </c>
      <c r="C583" s="153" t="s">
        <v>226</v>
      </c>
      <c r="D583" s="153" t="s">
        <v>308</v>
      </c>
      <c r="E583" s="153" t="s">
        <v>133</v>
      </c>
      <c r="F583" s="136" t="s">
        <v>270</v>
      </c>
      <c r="G583" s="154">
        <v>219.5956971486824</v>
      </c>
      <c r="H583" s="154">
        <v>0</v>
      </c>
      <c r="I583" s="154">
        <v>219.5956971486824</v>
      </c>
      <c r="J583" s="155">
        <f t="shared" si="105"/>
        <v>0</v>
      </c>
      <c r="K583" s="155">
        <f t="shared" si="106"/>
        <v>1</v>
      </c>
      <c r="L583" s="155">
        <f>IF(F583="Current ASP",IF(ISERROR(VLOOKUP(A583,#REF!,3,FALSE)),1,1-VLOOKUP(A583,#REF!,3,FALSE)),0)</f>
        <v>0</v>
      </c>
      <c r="M583" s="137">
        <v>15747.3095125</v>
      </c>
      <c r="N583" s="154">
        <f t="shared" si="107"/>
        <v>0</v>
      </c>
      <c r="O583" s="154">
        <f t="shared" si="108"/>
        <v>0</v>
      </c>
      <c r="P583" s="154">
        <f t="shared" si="109"/>
        <v>15747.3095125</v>
      </c>
      <c r="Q583" s="154">
        <v>6.9104324157230863</v>
      </c>
      <c r="R583" s="154">
        <f t="shared" si="110"/>
        <v>0</v>
      </c>
      <c r="S583" s="154">
        <f t="shared" si="111"/>
        <v>0</v>
      </c>
      <c r="T583" s="154">
        <f t="shared" si="112"/>
        <v>6.9104324157230863</v>
      </c>
      <c r="U583" s="154">
        <f t="shared" si="113"/>
        <v>0</v>
      </c>
      <c r="V583" s="154">
        <f t="shared" si="114"/>
        <v>0</v>
      </c>
      <c r="W583" s="154">
        <f t="shared" si="115"/>
        <v>15754.219944915723</v>
      </c>
      <c r="X583" s="137">
        <f t="shared" si="116"/>
        <v>0</v>
      </c>
      <c r="Y583" s="137">
        <f t="shared" si="117"/>
        <v>0</v>
      </c>
    </row>
    <row r="584" spans="1:25">
      <c r="A584" s="153">
        <v>1435</v>
      </c>
      <c r="B584" s="153" t="s">
        <v>164</v>
      </c>
      <c r="C584" s="153" t="s">
        <v>226</v>
      </c>
      <c r="D584" s="153" t="s">
        <v>307</v>
      </c>
      <c r="E584" s="153" t="s">
        <v>133</v>
      </c>
      <c r="F584" s="136" t="s">
        <v>206</v>
      </c>
      <c r="G584" s="154">
        <v>7.1526413907280002</v>
      </c>
      <c r="H584" s="154">
        <v>0.11452757086799981</v>
      </c>
      <c r="I584" s="154">
        <v>7.0381138198600004</v>
      </c>
      <c r="J584" s="155">
        <f t="shared" si="105"/>
        <v>1.6011926868927384E-2</v>
      </c>
      <c r="K584" s="155">
        <f t="shared" si="106"/>
        <v>0.98398807313107262</v>
      </c>
      <c r="L584" s="155">
        <f>IF(F584="Current ASP",IF(ISERROR(VLOOKUP(A584,#REF!,3,FALSE)),1,1-VLOOKUP(A584,#REF!,3,FALSE)),0)</f>
        <v>1</v>
      </c>
      <c r="M584" s="137">
        <v>0</v>
      </c>
      <c r="N584" s="154">
        <f t="shared" si="107"/>
        <v>0</v>
      </c>
      <c r="O584" s="154">
        <f t="shared" si="108"/>
        <v>0</v>
      </c>
      <c r="P584" s="154">
        <f t="shared" si="109"/>
        <v>0</v>
      </c>
      <c r="Q584" s="154">
        <v>10.905914470000003</v>
      </c>
      <c r="R584" s="154">
        <f t="shared" si="110"/>
        <v>0</v>
      </c>
      <c r="S584" s="154">
        <f t="shared" si="111"/>
        <v>0.174624704932417</v>
      </c>
      <c r="T584" s="154">
        <f t="shared" si="112"/>
        <v>10.731289765067586</v>
      </c>
      <c r="U584" s="154">
        <f t="shared" si="113"/>
        <v>0</v>
      </c>
      <c r="V584" s="154">
        <f t="shared" si="114"/>
        <v>0.174624704932417</v>
      </c>
      <c r="W584" s="154">
        <f t="shared" si="115"/>
        <v>10.731289765067586</v>
      </c>
      <c r="X584" s="137">
        <f t="shared" si="116"/>
        <v>0</v>
      </c>
      <c r="Y584" s="137">
        <f t="shared" si="117"/>
        <v>10.731289765067586</v>
      </c>
    </row>
    <row r="585" spans="1:25">
      <c r="A585" s="153">
        <v>1436</v>
      </c>
      <c r="B585" s="153" t="s">
        <v>164</v>
      </c>
      <c r="C585" s="153" t="s">
        <v>226</v>
      </c>
      <c r="D585" s="153" t="s">
        <v>304</v>
      </c>
      <c r="E585" s="153" t="s">
        <v>133</v>
      </c>
      <c r="F585" s="136" t="s">
        <v>206</v>
      </c>
      <c r="G585" s="154">
        <v>18.287580663</v>
      </c>
      <c r="H585" s="154">
        <v>18.287580663</v>
      </c>
      <c r="I585" s="154">
        <v>0</v>
      </c>
      <c r="J585" s="155">
        <f t="shared" si="105"/>
        <v>1</v>
      </c>
      <c r="K585" s="155">
        <f t="shared" si="106"/>
        <v>0</v>
      </c>
      <c r="L585" s="155">
        <f>IF(F585="Current ASP",IF(ISERROR(VLOOKUP(A585,#REF!,3,FALSE)),1,1-VLOOKUP(A585,#REF!,3,FALSE)),0)</f>
        <v>1</v>
      </c>
      <c r="M585" s="137">
        <v>0</v>
      </c>
      <c r="N585" s="154">
        <f t="shared" si="107"/>
        <v>0</v>
      </c>
      <c r="O585" s="154">
        <f t="shared" si="108"/>
        <v>0</v>
      </c>
      <c r="P585" s="154">
        <f t="shared" si="109"/>
        <v>0</v>
      </c>
      <c r="Q585" s="154">
        <v>110.00167506900002</v>
      </c>
      <c r="R585" s="154">
        <f t="shared" si="110"/>
        <v>0</v>
      </c>
      <c r="S585" s="154">
        <f t="shared" si="111"/>
        <v>110.00167506900002</v>
      </c>
      <c r="T585" s="154">
        <f t="shared" si="112"/>
        <v>0</v>
      </c>
      <c r="U585" s="154">
        <f t="shared" si="113"/>
        <v>0</v>
      </c>
      <c r="V585" s="154">
        <f t="shared" si="114"/>
        <v>110.00167506900002</v>
      </c>
      <c r="W585" s="154">
        <f t="shared" si="115"/>
        <v>0</v>
      </c>
      <c r="X585" s="137">
        <f t="shared" si="116"/>
        <v>0</v>
      </c>
      <c r="Y585" s="137">
        <f t="shared" si="117"/>
        <v>0</v>
      </c>
    </row>
    <row r="586" spans="1:25">
      <c r="A586" s="153">
        <v>1437</v>
      </c>
      <c r="B586" s="153" t="s">
        <v>164</v>
      </c>
      <c r="C586" s="153" t="s">
        <v>226</v>
      </c>
      <c r="D586" s="153" t="s">
        <v>303</v>
      </c>
      <c r="E586" s="153" t="s">
        <v>167</v>
      </c>
      <c r="F586" s="136" t="s">
        <v>168</v>
      </c>
      <c r="G586" s="154">
        <v>11.140698212</v>
      </c>
      <c r="H586" s="154">
        <v>0</v>
      </c>
      <c r="I586" s="154">
        <v>0</v>
      </c>
      <c r="J586" s="155">
        <f t="shared" ref="J586:J649" si="118">IF(H586&gt;0,H586/G586,0)</f>
        <v>0</v>
      </c>
      <c r="K586" s="155">
        <f t="shared" ref="K586:K649" si="119">IF(E586="Greenfield",1-J586,0)</f>
        <v>0</v>
      </c>
      <c r="L586" s="155">
        <f>IF(F586="Current ASP",IF(ISERROR(VLOOKUP(A586,#REF!,3,FALSE)),1,1-VLOOKUP(A586,#REF!,3,FALSE)),0)</f>
        <v>0</v>
      </c>
      <c r="M586" s="137">
        <v>943</v>
      </c>
      <c r="N586" s="154">
        <f t="shared" ref="N586:N649" si="120">IF($E586="Established",$M586,0)</f>
        <v>943</v>
      </c>
      <c r="O586" s="154">
        <f t="shared" ref="O586:O649" si="121">IF($E586="Greenfield",$M586*J586,0)</f>
        <v>0</v>
      </c>
      <c r="P586" s="154">
        <f t="shared" ref="P586:P649" si="122">IF($E586="Greenfield",$M586*K586,0)</f>
        <v>0</v>
      </c>
      <c r="Q586" s="154">
        <v>62.794564742797455</v>
      </c>
      <c r="R586" s="154">
        <f t="shared" ref="R586:R649" si="123">IF($E586="Established",$Q586,0)</f>
        <v>62.794564742797455</v>
      </c>
      <c r="S586" s="154">
        <f t="shared" ref="S586:S649" si="124">IF($E586="Greenfield",$Q586*J586,0)</f>
        <v>0</v>
      </c>
      <c r="T586" s="154">
        <f t="shared" ref="T586:T649" si="125">IF($E586="Greenfield",$Q586*K586,0)</f>
        <v>0</v>
      </c>
      <c r="U586" s="154">
        <f t="shared" ref="U586:U649" si="126">N586+R586</f>
        <v>1005.7945647427974</v>
      </c>
      <c r="V586" s="154">
        <f t="shared" ref="V586:V649" si="127">O586+S586</f>
        <v>0</v>
      </c>
      <c r="W586" s="154">
        <f t="shared" ref="W586:W649" si="128">P586+T586</f>
        <v>0</v>
      </c>
      <c r="X586" s="137">
        <f t="shared" ref="X586:X649" si="129">L586*M586*K586</f>
        <v>0</v>
      </c>
      <c r="Y586" s="137">
        <f t="shared" ref="Y586:Y649" si="130">Q586*L586*K586</f>
        <v>0</v>
      </c>
    </row>
    <row r="587" spans="1:25">
      <c r="A587" s="153">
        <v>1438</v>
      </c>
      <c r="B587" s="153" t="s">
        <v>164</v>
      </c>
      <c r="C587" s="153" t="s">
        <v>226</v>
      </c>
      <c r="D587" s="153" t="s">
        <v>303</v>
      </c>
      <c r="E587" s="153" t="s">
        <v>167</v>
      </c>
      <c r="F587" s="136" t="s">
        <v>168</v>
      </c>
      <c r="G587" s="154">
        <v>17.9564967116</v>
      </c>
      <c r="H587" s="154">
        <v>0</v>
      </c>
      <c r="I587" s="154">
        <v>0</v>
      </c>
      <c r="J587" s="155">
        <f t="shared" si="118"/>
        <v>0</v>
      </c>
      <c r="K587" s="155">
        <f t="shared" si="119"/>
        <v>0</v>
      </c>
      <c r="L587" s="155">
        <f>IF(F587="Current ASP",IF(ISERROR(VLOOKUP(A587,#REF!,3,FALSE)),1,1-VLOOKUP(A587,#REF!,3,FALSE)),0)</f>
        <v>0</v>
      </c>
      <c r="M587" s="137">
        <v>705</v>
      </c>
      <c r="N587" s="154">
        <f t="shared" si="120"/>
        <v>705</v>
      </c>
      <c r="O587" s="154">
        <f t="shared" si="121"/>
        <v>0</v>
      </c>
      <c r="P587" s="154">
        <f t="shared" si="122"/>
        <v>0</v>
      </c>
      <c r="Q587" s="154">
        <v>60.104852338000001</v>
      </c>
      <c r="R587" s="154">
        <f t="shared" si="123"/>
        <v>60.104852338000001</v>
      </c>
      <c r="S587" s="154">
        <f t="shared" si="124"/>
        <v>0</v>
      </c>
      <c r="T587" s="154">
        <f t="shared" si="125"/>
        <v>0</v>
      </c>
      <c r="U587" s="154">
        <f t="shared" si="126"/>
        <v>765.104852338</v>
      </c>
      <c r="V587" s="154">
        <f t="shared" si="127"/>
        <v>0</v>
      </c>
      <c r="W587" s="154">
        <f t="shared" si="128"/>
        <v>0</v>
      </c>
      <c r="X587" s="137">
        <f t="shared" si="129"/>
        <v>0</v>
      </c>
      <c r="Y587" s="137">
        <f t="shared" si="130"/>
        <v>0</v>
      </c>
    </row>
    <row r="588" spans="1:25">
      <c r="A588" s="153">
        <v>1439</v>
      </c>
      <c r="B588" s="153" t="s">
        <v>164</v>
      </c>
      <c r="C588" s="153" t="s">
        <v>226</v>
      </c>
      <c r="D588" s="153" t="s">
        <v>303</v>
      </c>
      <c r="E588" s="153" t="s">
        <v>167</v>
      </c>
      <c r="F588" s="136" t="s">
        <v>168</v>
      </c>
      <c r="G588" s="154">
        <v>34.860191738600001</v>
      </c>
      <c r="H588" s="154">
        <v>0</v>
      </c>
      <c r="I588" s="154">
        <v>0</v>
      </c>
      <c r="J588" s="155">
        <f t="shared" si="118"/>
        <v>0</v>
      </c>
      <c r="K588" s="155">
        <f t="shared" si="119"/>
        <v>0</v>
      </c>
      <c r="L588" s="155">
        <f>IF(F588="Current ASP",IF(ISERROR(VLOOKUP(A588,#REF!,3,FALSE)),1,1-VLOOKUP(A588,#REF!,3,FALSE)),0)</f>
        <v>0</v>
      </c>
      <c r="M588" s="137">
        <v>1682</v>
      </c>
      <c r="N588" s="154">
        <f t="shared" si="120"/>
        <v>1682</v>
      </c>
      <c r="O588" s="154">
        <f t="shared" si="121"/>
        <v>0</v>
      </c>
      <c r="P588" s="154">
        <f t="shared" si="122"/>
        <v>0</v>
      </c>
      <c r="Q588" s="154">
        <v>120.66292968635169</v>
      </c>
      <c r="R588" s="154">
        <f t="shared" si="123"/>
        <v>120.66292968635169</v>
      </c>
      <c r="S588" s="154">
        <f t="shared" si="124"/>
        <v>0</v>
      </c>
      <c r="T588" s="154">
        <f t="shared" si="125"/>
        <v>0</v>
      </c>
      <c r="U588" s="154">
        <f t="shared" si="126"/>
        <v>1802.6629296863516</v>
      </c>
      <c r="V588" s="154">
        <f t="shared" si="127"/>
        <v>0</v>
      </c>
      <c r="W588" s="154">
        <f t="shared" si="128"/>
        <v>0</v>
      </c>
      <c r="X588" s="137">
        <f t="shared" si="129"/>
        <v>0</v>
      </c>
      <c r="Y588" s="137">
        <f t="shared" si="130"/>
        <v>0</v>
      </c>
    </row>
    <row r="589" spans="1:25">
      <c r="A589" s="153">
        <v>1440</v>
      </c>
      <c r="B589" s="153" t="s">
        <v>164</v>
      </c>
      <c r="C589" s="153" t="s">
        <v>226</v>
      </c>
      <c r="D589" s="153" t="s">
        <v>305</v>
      </c>
      <c r="E589" s="153" t="s">
        <v>133</v>
      </c>
      <c r="F589" s="136" t="s">
        <v>206</v>
      </c>
      <c r="G589" s="154">
        <v>25.766943992400002</v>
      </c>
      <c r="H589" s="154">
        <v>25.766943992400002</v>
      </c>
      <c r="I589" s="154">
        <v>0</v>
      </c>
      <c r="J589" s="155">
        <f t="shared" si="118"/>
        <v>1</v>
      </c>
      <c r="K589" s="155">
        <f t="shared" si="119"/>
        <v>0</v>
      </c>
      <c r="L589" s="155">
        <f>IF(F589="Current ASP",IF(ISERROR(VLOOKUP(A589,#REF!,3,FALSE)),1,1-VLOOKUP(A589,#REF!,3,FALSE)),0)</f>
        <v>1</v>
      </c>
      <c r="M589" s="137">
        <v>1190</v>
      </c>
      <c r="N589" s="154">
        <f t="shared" si="120"/>
        <v>0</v>
      </c>
      <c r="O589" s="154">
        <f t="shared" si="121"/>
        <v>1190</v>
      </c>
      <c r="P589" s="154">
        <f t="shared" si="122"/>
        <v>0</v>
      </c>
      <c r="Q589" s="154">
        <v>128.72780149399998</v>
      </c>
      <c r="R589" s="154">
        <f t="shared" si="123"/>
        <v>0</v>
      </c>
      <c r="S589" s="154">
        <f t="shared" si="124"/>
        <v>128.72780149399998</v>
      </c>
      <c r="T589" s="154">
        <f t="shared" si="125"/>
        <v>0</v>
      </c>
      <c r="U589" s="154">
        <f t="shared" si="126"/>
        <v>0</v>
      </c>
      <c r="V589" s="154">
        <f t="shared" si="127"/>
        <v>1318.727801494</v>
      </c>
      <c r="W589" s="154">
        <f t="shared" si="128"/>
        <v>0</v>
      </c>
      <c r="X589" s="137">
        <f t="shared" si="129"/>
        <v>0</v>
      </c>
      <c r="Y589" s="137">
        <f t="shared" si="130"/>
        <v>0</v>
      </c>
    </row>
    <row r="590" spans="1:25">
      <c r="A590" s="153">
        <v>1441</v>
      </c>
      <c r="B590" s="153" t="s">
        <v>164</v>
      </c>
      <c r="C590" s="153" t="s">
        <v>226</v>
      </c>
      <c r="D590" s="153" t="s">
        <v>303</v>
      </c>
      <c r="E590" s="153" t="s">
        <v>167</v>
      </c>
      <c r="F590" s="136" t="s">
        <v>168</v>
      </c>
      <c r="G590" s="154">
        <v>43.314245399999997</v>
      </c>
      <c r="H590" s="154">
        <v>0</v>
      </c>
      <c r="I590" s="154">
        <v>0</v>
      </c>
      <c r="J590" s="155">
        <f t="shared" si="118"/>
        <v>0</v>
      </c>
      <c r="K590" s="155">
        <f t="shared" si="119"/>
        <v>0</v>
      </c>
      <c r="L590" s="155">
        <f>IF(F590="Current ASP",IF(ISERROR(VLOOKUP(A590,#REF!,3,FALSE)),1,1-VLOOKUP(A590,#REF!,3,FALSE)),0)</f>
        <v>0</v>
      </c>
      <c r="M590" s="137">
        <v>3437</v>
      </c>
      <c r="N590" s="154">
        <f t="shared" si="120"/>
        <v>3437</v>
      </c>
      <c r="O590" s="154">
        <f t="shared" si="121"/>
        <v>0</v>
      </c>
      <c r="P590" s="154">
        <f t="shared" si="122"/>
        <v>0</v>
      </c>
      <c r="Q590" s="154">
        <v>267.12644700933674</v>
      </c>
      <c r="R590" s="154">
        <f t="shared" si="123"/>
        <v>267.12644700933674</v>
      </c>
      <c r="S590" s="154">
        <f t="shared" si="124"/>
        <v>0</v>
      </c>
      <c r="T590" s="154">
        <f t="shared" si="125"/>
        <v>0</v>
      </c>
      <c r="U590" s="154">
        <f t="shared" si="126"/>
        <v>3704.1264470093365</v>
      </c>
      <c r="V590" s="154">
        <f t="shared" si="127"/>
        <v>0</v>
      </c>
      <c r="W590" s="154">
        <f t="shared" si="128"/>
        <v>0</v>
      </c>
      <c r="X590" s="137">
        <f t="shared" si="129"/>
        <v>0</v>
      </c>
      <c r="Y590" s="137">
        <f t="shared" si="130"/>
        <v>0</v>
      </c>
    </row>
    <row r="591" spans="1:25">
      <c r="A591" s="153">
        <v>1442</v>
      </c>
      <c r="B591" s="153" t="s">
        <v>164</v>
      </c>
      <c r="C591" s="153" t="s">
        <v>226</v>
      </c>
      <c r="D591" s="153" t="s">
        <v>304</v>
      </c>
      <c r="E591" s="153" t="s">
        <v>133</v>
      </c>
      <c r="F591" s="136" t="s">
        <v>206</v>
      </c>
      <c r="G591" s="154">
        <v>27.262053201099999</v>
      </c>
      <c r="H591" s="154">
        <v>27.262053201099999</v>
      </c>
      <c r="I591" s="154">
        <v>0</v>
      </c>
      <c r="J591" s="155">
        <f t="shared" si="118"/>
        <v>1</v>
      </c>
      <c r="K591" s="155">
        <f t="shared" si="119"/>
        <v>0</v>
      </c>
      <c r="L591" s="155">
        <f>IF(F591="Current ASP",IF(ISERROR(VLOOKUP(A591,#REF!,3,FALSE)),1,1-VLOOKUP(A591,#REF!,3,FALSE)),0)</f>
        <v>1</v>
      </c>
      <c r="M591" s="137">
        <v>1645</v>
      </c>
      <c r="N591" s="154">
        <f t="shared" si="120"/>
        <v>0</v>
      </c>
      <c r="O591" s="154">
        <f t="shared" si="121"/>
        <v>1645</v>
      </c>
      <c r="P591" s="154">
        <f t="shared" si="122"/>
        <v>0</v>
      </c>
      <c r="Q591" s="154">
        <v>147.82944504540848</v>
      </c>
      <c r="R591" s="154">
        <f t="shared" si="123"/>
        <v>0</v>
      </c>
      <c r="S591" s="154">
        <f t="shared" si="124"/>
        <v>147.82944504540848</v>
      </c>
      <c r="T591" s="154">
        <f t="shared" si="125"/>
        <v>0</v>
      </c>
      <c r="U591" s="154">
        <f t="shared" si="126"/>
        <v>0</v>
      </c>
      <c r="V591" s="154">
        <f t="shared" si="127"/>
        <v>1792.8294450454084</v>
      </c>
      <c r="W591" s="154">
        <f t="shared" si="128"/>
        <v>0</v>
      </c>
      <c r="X591" s="137">
        <f t="shared" si="129"/>
        <v>0</v>
      </c>
      <c r="Y591" s="137">
        <f t="shared" si="130"/>
        <v>0</v>
      </c>
    </row>
    <row r="592" spans="1:25">
      <c r="A592" s="153">
        <v>1443</v>
      </c>
      <c r="B592" s="153" t="s">
        <v>164</v>
      </c>
      <c r="C592" s="153" t="s">
        <v>226</v>
      </c>
      <c r="D592" s="153" t="s">
        <v>304</v>
      </c>
      <c r="E592" s="153" t="s">
        <v>133</v>
      </c>
      <c r="F592" s="136" t="s">
        <v>206</v>
      </c>
      <c r="G592" s="154">
        <v>16.6090510123</v>
      </c>
      <c r="H592" s="154">
        <v>16.6090510123</v>
      </c>
      <c r="I592" s="154">
        <v>0</v>
      </c>
      <c r="J592" s="155">
        <f t="shared" si="118"/>
        <v>1</v>
      </c>
      <c r="K592" s="155">
        <f t="shared" si="119"/>
        <v>0</v>
      </c>
      <c r="L592" s="155">
        <f>IF(F592="Current ASP",IF(ISERROR(VLOOKUP(A592,#REF!,3,FALSE)),1,1-VLOOKUP(A592,#REF!,3,FALSE)),0)</f>
        <v>1</v>
      </c>
      <c r="M592" s="137">
        <v>0</v>
      </c>
      <c r="N592" s="154">
        <f t="shared" si="120"/>
        <v>0</v>
      </c>
      <c r="O592" s="154">
        <f t="shared" si="121"/>
        <v>0</v>
      </c>
      <c r="P592" s="154">
        <f t="shared" si="122"/>
        <v>0</v>
      </c>
      <c r="Q592" s="154">
        <v>29.435771827176325</v>
      </c>
      <c r="R592" s="154">
        <f t="shared" si="123"/>
        <v>0</v>
      </c>
      <c r="S592" s="154">
        <f t="shared" si="124"/>
        <v>29.435771827176325</v>
      </c>
      <c r="T592" s="154">
        <f t="shared" si="125"/>
        <v>0</v>
      </c>
      <c r="U592" s="154">
        <f t="shared" si="126"/>
        <v>0</v>
      </c>
      <c r="V592" s="154">
        <f t="shared" si="127"/>
        <v>29.435771827176325</v>
      </c>
      <c r="W592" s="154">
        <f t="shared" si="128"/>
        <v>0</v>
      </c>
      <c r="X592" s="137">
        <f t="shared" si="129"/>
        <v>0</v>
      </c>
      <c r="Y592" s="137">
        <f t="shared" si="130"/>
        <v>0</v>
      </c>
    </row>
    <row r="593" spans="1:25">
      <c r="A593" s="153">
        <v>1444</v>
      </c>
      <c r="B593" s="153" t="s">
        <v>164</v>
      </c>
      <c r="C593" s="153" t="s">
        <v>226</v>
      </c>
      <c r="D593" s="153" t="s">
        <v>304</v>
      </c>
      <c r="E593" s="153" t="s">
        <v>133</v>
      </c>
      <c r="F593" s="136" t="s">
        <v>206</v>
      </c>
      <c r="G593" s="154">
        <v>13.3102059922</v>
      </c>
      <c r="H593" s="154">
        <v>13.3102059922</v>
      </c>
      <c r="I593" s="154">
        <v>0</v>
      </c>
      <c r="J593" s="155">
        <f t="shared" si="118"/>
        <v>1</v>
      </c>
      <c r="K593" s="155">
        <f t="shared" si="119"/>
        <v>0</v>
      </c>
      <c r="L593" s="155">
        <f>IF(F593="Current ASP",IF(ISERROR(VLOOKUP(A593,#REF!,3,FALSE)),1,1-VLOOKUP(A593,#REF!,3,FALSE)),0)</f>
        <v>1</v>
      </c>
      <c r="M593" s="137">
        <v>1001</v>
      </c>
      <c r="N593" s="154">
        <f t="shared" si="120"/>
        <v>0</v>
      </c>
      <c r="O593" s="154">
        <f t="shared" si="121"/>
        <v>1001</v>
      </c>
      <c r="P593" s="154">
        <f t="shared" si="122"/>
        <v>0</v>
      </c>
      <c r="Q593" s="154">
        <v>79.17312963799094</v>
      </c>
      <c r="R593" s="154">
        <f t="shared" si="123"/>
        <v>0</v>
      </c>
      <c r="S593" s="154">
        <f t="shared" si="124"/>
        <v>79.17312963799094</v>
      </c>
      <c r="T593" s="154">
        <f t="shared" si="125"/>
        <v>0</v>
      </c>
      <c r="U593" s="154">
        <f t="shared" si="126"/>
        <v>0</v>
      </c>
      <c r="V593" s="154">
        <f t="shared" si="127"/>
        <v>1080.173129637991</v>
      </c>
      <c r="W593" s="154">
        <f t="shared" si="128"/>
        <v>0</v>
      </c>
      <c r="X593" s="137">
        <f t="shared" si="129"/>
        <v>0</v>
      </c>
      <c r="Y593" s="137">
        <f t="shared" si="130"/>
        <v>0</v>
      </c>
    </row>
    <row r="594" spans="1:25">
      <c r="A594" s="153">
        <v>1445</v>
      </c>
      <c r="B594" s="153" t="s">
        <v>164</v>
      </c>
      <c r="C594" s="153" t="s">
        <v>226</v>
      </c>
      <c r="D594" s="153" t="s">
        <v>303</v>
      </c>
      <c r="E594" s="153" t="s">
        <v>167</v>
      </c>
      <c r="F594" s="136" t="s">
        <v>168</v>
      </c>
      <c r="G594" s="154">
        <v>13.2288527984</v>
      </c>
      <c r="H594" s="154">
        <v>0</v>
      </c>
      <c r="I594" s="154">
        <v>0</v>
      </c>
      <c r="J594" s="155">
        <f t="shared" si="118"/>
        <v>0</v>
      </c>
      <c r="K594" s="155">
        <f t="shared" si="119"/>
        <v>0</v>
      </c>
      <c r="L594" s="155">
        <f>IF(F594="Current ASP",IF(ISERROR(VLOOKUP(A594,#REF!,3,FALSE)),1,1-VLOOKUP(A594,#REF!,3,FALSE)),0)</f>
        <v>0</v>
      </c>
      <c r="M594" s="137">
        <v>0</v>
      </c>
      <c r="N594" s="154">
        <f t="shared" si="120"/>
        <v>0</v>
      </c>
      <c r="O594" s="154">
        <f t="shared" si="121"/>
        <v>0</v>
      </c>
      <c r="P594" s="154">
        <f t="shared" si="122"/>
        <v>0</v>
      </c>
      <c r="Q594" s="154">
        <v>1151.1267417690369</v>
      </c>
      <c r="R594" s="154">
        <f t="shared" si="123"/>
        <v>1151.1267417690369</v>
      </c>
      <c r="S594" s="154">
        <f t="shared" si="124"/>
        <v>0</v>
      </c>
      <c r="T594" s="154">
        <f t="shared" si="125"/>
        <v>0</v>
      </c>
      <c r="U594" s="154">
        <f t="shared" si="126"/>
        <v>1151.1267417690369</v>
      </c>
      <c r="V594" s="154">
        <f t="shared" si="127"/>
        <v>0</v>
      </c>
      <c r="W594" s="154">
        <f t="shared" si="128"/>
        <v>0</v>
      </c>
      <c r="X594" s="137">
        <f t="shared" si="129"/>
        <v>0</v>
      </c>
      <c r="Y594" s="137">
        <f t="shared" si="130"/>
        <v>0</v>
      </c>
    </row>
    <row r="595" spans="1:25">
      <c r="A595" s="153">
        <v>1446</v>
      </c>
      <c r="B595" s="153" t="s">
        <v>164</v>
      </c>
      <c r="C595" s="153" t="s">
        <v>165</v>
      </c>
      <c r="D595" s="153" t="s">
        <v>260</v>
      </c>
      <c r="E595" s="153" t="s">
        <v>167</v>
      </c>
      <c r="F595" s="136" t="s">
        <v>168</v>
      </c>
      <c r="G595" s="154">
        <v>8.0610364936299999E-5</v>
      </c>
      <c r="H595" s="154">
        <v>0</v>
      </c>
      <c r="I595" s="154">
        <v>0</v>
      </c>
      <c r="J595" s="155">
        <f t="shared" si="118"/>
        <v>0</v>
      </c>
      <c r="K595" s="155">
        <f t="shared" si="119"/>
        <v>0</v>
      </c>
      <c r="L595" s="155">
        <f>IF(F595="Current ASP",IF(ISERROR(VLOOKUP(A595,#REF!,3,FALSE)),1,1-VLOOKUP(A595,#REF!,3,FALSE)),0)</f>
        <v>0</v>
      </c>
      <c r="M595" s="137">
        <v>1224.6590643500001</v>
      </c>
      <c r="N595" s="154">
        <f t="shared" si="120"/>
        <v>1224.6590643500001</v>
      </c>
      <c r="O595" s="154">
        <f t="shared" si="121"/>
        <v>0</v>
      </c>
      <c r="P595" s="154">
        <f t="shared" si="122"/>
        <v>0</v>
      </c>
      <c r="Q595" s="154">
        <v>187.19378544725132</v>
      </c>
      <c r="R595" s="154">
        <f t="shared" si="123"/>
        <v>187.19378544725132</v>
      </c>
      <c r="S595" s="154">
        <f t="shared" si="124"/>
        <v>0</v>
      </c>
      <c r="T595" s="154">
        <f t="shared" si="125"/>
        <v>0</v>
      </c>
      <c r="U595" s="154">
        <f t="shared" si="126"/>
        <v>1411.8528497972513</v>
      </c>
      <c r="V595" s="154">
        <f t="shared" si="127"/>
        <v>0</v>
      </c>
      <c r="W595" s="154">
        <f t="shared" si="128"/>
        <v>0</v>
      </c>
      <c r="X595" s="137">
        <f t="shared" si="129"/>
        <v>0</v>
      </c>
      <c r="Y595" s="137">
        <f t="shared" si="130"/>
        <v>0</v>
      </c>
    </row>
    <row r="596" spans="1:25">
      <c r="A596" s="153">
        <v>1501</v>
      </c>
      <c r="B596" s="153" t="s">
        <v>164</v>
      </c>
      <c r="C596" s="153" t="s">
        <v>165</v>
      </c>
      <c r="D596" s="153" t="s">
        <v>309</v>
      </c>
      <c r="E596" s="153" t="s">
        <v>167</v>
      </c>
      <c r="F596" s="136" t="s">
        <v>168</v>
      </c>
      <c r="G596" s="154">
        <v>59.414154201599999</v>
      </c>
      <c r="H596" s="154">
        <v>0</v>
      </c>
      <c r="I596" s="154">
        <v>0</v>
      </c>
      <c r="J596" s="155">
        <f t="shared" si="118"/>
        <v>0</v>
      </c>
      <c r="K596" s="155">
        <f t="shared" si="119"/>
        <v>0</v>
      </c>
      <c r="L596" s="155">
        <f>IF(F596="Current ASP",IF(ISERROR(VLOOKUP(A596,#REF!,3,FALSE)),1,1-VLOOKUP(A596,#REF!,3,FALSE)),0)</f>
        <v>0</v>
      </c>
      <c r="M596" s="137">
        <v>3077.4986071200001</v>
      </c>
      <c r="N596" s="154">
        <f t="shared" si="120"/>
        <v>3077.4986071200001</v>
      </c>
      <c r="O596" s="154">
        <f t="shared" si="121"/>
        <v>0</v>
      </c>
      <c r="P596" s="154">
        <f t="shared" si="122"/>
        <v>0</v>
      </c>
      <c r="Q596" s="154">
        <v>502.32146400129454</v>
      </c>
      <c r="R596" s="154">
        <f t="shared" si="123"/>
        <v>502.32146400129454</v>
      </c>
      <c r="S596" s="154">
        <f t="shared" si="124"/>
        <v>0</v>
      </c>
      <c r="T596" s="154">
        <f t="shared" si="125"/>
        <v>0</v>
      </c>
      <c r="U596" s="154">
        <f t="shared" si="126"/>
        <v>3579.8200711212949</v>
      </c>
      <c r="V596" s="154">
        <f t="shared" si="127"/>
        <v>0</v>
      </c>
      <c r="W596" s="154">
        <f t="shared" si="128"/>
        <v>0</v>
      </c>
      <c r="X596" s="137">
        <f t="shared" si="129"/>
        <v>0</v>
      </c>
      <c r="Y596" s="137">
        <f t="shared" si="130"/>
        <v>0</v>
      </c>
    </row>
    <row r="597" spans="1:25">
      <c r="A597" s="153">
        <v>1502</v>
      </c>
      <c r="B597" s="153" t="s">
        <v>164</v>
      </c>
      <c r="C597" s="153" t="s">
        <v>165</v>
      </c>
      <c r="D597" s="153" t="s">
        <v>309</v>
      </c>
      <c r="E597" s="153" t="s">
        <v>167</v>
      </c>
      <c r="F597" s="136" t="s">
        <v>168</v>
      </c>
      <c r="G597" s="154">
        <v>27.6540906856</v>
      </c>
      <c r="H597" s="154">
        <v>0</v>
      </c>
      <c r="I597" s="154">
        <v>0</v>
      </c>
      <c r="J597" s="155">
        <f t="shared" si="118"/>
        <v>0</v>
      </c>
      <c r="K597" s="155">
        <f t="shared" si="119"/>
        <v>0</v>
      </c>
      <c r="L597" s="155">
        <f>IF(F597="Current ASP",IF(ISERROR(VLOOKUP(A597,#REF!,3,FALSE)),1,1-VLOOKUP(A597,#REF!,3,FALSE)),0)</f>
        <v>0</v>
      </c>
      <c r="M597" s="137">
        <v>1290.3074800500001</v>
      </c>
      <c r="N597" s="154">
        <f t="shared" si="120"/>
        <v>1290.3074800500001</v>
      </c>
      <c r="O597" s="154">
        <f t="shared" si="121"/>
        <v>0</v>
      </c>
      <c r="P597" s="154">
        <f t="shared" si="122"/>
        <v>0</v>
      </c>
      <c r="Q597" s="154">
        <v>113.76625211953862</v>
      </c>
      <c r="R597" s="154">
        <f t="shared" si="123"/>
        <v>113.76625211953862</v>
      </c>
      <c r="S597" s="154">
        <f t="shared" si="124"/>
        <v>0</v>
      </c>
      <c r="T597" s="154">
        <f t="shared" si="125"/>
        <v>0</v>
      </c>
      <c r="U597" s="154">
        <f t="shared" si="126"/>
        <v>1404.0737321695387</v>
      </c>
      <c r="V597" s="154">
        <f t="shared" si="127"/>
        <v>0</v>
      </c>
      <c r="W597" s="154">
        <f t="shared" si="128"/>
        <v>0</v>
      </c>
      <c r="X597" s="137">
        <f t="shared" si="129"/>
        <v>0</v>
      </c>
      <c r="Y597" s="137">
        <f t="shared" si="130"/>
        <v>0</v>
      </c>
    </row>
    <row r="598" spans="1:25">
      <c r="A598" s="153">
        <v>1503</v>
      </c>
      <c r="B598" s="153" t="s">
        <v>164</v>
      </c>
      <c r="C598" s="153" t="s">
        <v>165</v>
      </c>
      <c r="D598" s="153" t="s">
        <v>301</v>
      </c>
      <c r="E598" s="153" t="s">
        <v>167</v>
      </c>
      <c r="F598" s="136" t="s">
        <v>168</v>
      </c>
      <c r="G598" s="154">
        <v>2.8660793476199999</v>
      </c>
      <c r="H598" s="154">
        <v>0</v>
      </c>
      <c r="I598" s="154">
        <v>0</v>
      </c>
      <c r="J598" s="155">
        <f t="shared" si="118"/>
        <v>0</v>
      </c>
      <c r="K598" s="155">
        <f t="shared" si="119"/>
        <v>0</v>
      </c>
      <c r="L598" s="155">
        <f>IF(F598="Current ASP",IF(ISERROR(VLOOKUP(A598,#REF!,3,FALSE)),1,1-VLOOKUP(A598,#REF!,3,FALSE)),0)</f>
        <v>0</v>
      </c>
      <c r="M598" s="137">
        <v>4798.6736722100004</v>
      </c>
      <c r="N598" s="154">
        <f t="shared" si="120"/>
        <v>4798.6736722100004</v>
      </c>
      <c r="O598" s="154">
        <f t="shared" si="121"/>
        <v>0</v>
      </c>
      <c r="P598" s="154">
        <f t="shared" si="122"/>
        <v>0</v>
      </c>
      <c r="Q598" s="154">
        <v>11314.135347519225</v>
      </c>
      <c r="R598" s="154">
        <f t="shared" si="123"/>
        <v>11314.135347519225</v>
      </c>
      <c r="S598" s="154">
        <f t="shared" si="124"/>
        <v>0</v>
      </c>
      <c r="T598" s="154">
        <f t="shared" si="125"/>
        <v>0</v>
      </c>
      <c r="U598" s="154">
        <f t="shared" si="126"/>
        <v>16112.809019729226</v>
      </c>
      <c r="V598" s="154">
        <f t="shared" si="127"/>
        <v>0</v>
      </c>
      <c r="W598" s="154">
        <f t="shared" si="128"/>
        <v>0</v>
      </c>
      <c r="X598" s="137">
        <f t="shared" si="129"/>
        <v>0</v>
      </c>
      <c r="Y598" s="137">
        <f t="shared" si="130"/>
        <v>0</v>
      </c>
    </row>
    <row r="599" spans="1:25">
      <c r="A599" s="153">
        <v>1504</v>
      </c>
      <c r="B599" s="153" t="s">
        <v>164</v>
      </c>
      <c r="C599" s="153" t="s">
        <v>165</v>
      </c>
      <c r="D599" s="153" t="s">
        <v>301</v>
      </c>
      <c r="E599" s="153" t="s">
        <v>167</v>
      </c>
      <c r="F599" s="136" t="s">
        <v>168</v>
      </c>
      <c r="G599" s="154">
        <v>35.2986113551</v>
      </c>
      <c r="H599" s="154">
        <v>0</v>
      </c>
      <c r="I599" s="154">
        <v>0</v>
      </c>
      <c r="J599" s="155">
        <f t="shared" si="118"/>
        <v>0</v>
      </c>
      <c r="K599" s="155">
        <f t="shared" si="119"/>
        <v>0</v>
      </c>
      <c r="L599" s="155">
        <f>IF(F599="Current ASP",IF(ISERROR(VLOOKUP(A599,#REF!,3,FALSE)),1,1-VLOOKUP(A599,#REF!,3,FALSE)),0)</f>
        <v>0</v>
      </c>
      <c r="M599" s="137">
        <v>2795.0055672499998</v>
      </c>
      <c r="N599" s="154">
        <f t="shared" si="120"/>
        <v>2795.0055672499998</v>
      </c>
      <c r="O599" s="154">
        <f t="shared" si="121"/>
        <v>0</v>
      </c>
      <c r="P599" s="154">
        <f t="shared" si="122"/>
        <v>0</v>
      </c>
      <c r="Q599" s="154">
        <v>347.96142779387264</v>
      </c>
      <c r="R599" s="154">
        <f t="shared" si="123"/>
        <v>347.96142779387264</v>
      </c>
      <c r="S599" s="154">
        <f t="shared" si="124"/>
        <v>0</v>
      </c>
      <c r="T599" s="154">
        <f t="shared" si="125"/>
        <v>0</v>
      </c>
      <c r="U599" s="154">
        <f t="shared" si="126"/>
        <v>3142.9669950438724</v>
      </c>
      <c r="V599" s="154">
        <f t="shared" si="127"/>
        <v>0</v>
      </c>
      <c r="W599" s="154">
        <f t="shared" si="128"/>
        <v>0</v>
      </c>
      <c r="X599" s="137">
        <f t="shared" si="129"/>
        <v>0</v>
      </c>
      <c r="Y599" s="137">
        <f t="shared" si="130"/>
        <v>0</v>
      </c>
    </row>
    <row r="600" spans="1:25">
      <c r="A600" s="153">
        <v>1505</v>
      </c>
      <c r="B600" s="153" t="s">
        <v>164</v>
      </c>
      <c r="C600" s="153" t="s">
        <v>165</v>
      </c>
      <c r="D600" s="153" t="s">
        <v>301</v>
      </c>
      <c r="E600" s="153" t="s">
        <v>167</v>
      </c>
      <c r="F600" s="136" t="s">
        <v>168</v>
      </c>
      <c r="G600" s="154">
        <v>0.85718003829699996</v>
      </c>
      <c r="H600" s="154">
        <v>0</v>
      </c>
      <c r="I600" s="154">
        <v>0</v>
      </c>
      <c r="J600" s="155">
        <f t="shared" si="118"/>
        <v>0</v>
      </c>
      <c r="K600" s="155">
        <f t="shared" si="119"/>
        <v>0</v>
      </c>
      <c r="L600" s="155">
        <f>IF(F600="Current ASP",IF(ISERROR(VLOOKUP(A600,#REF!,3,FALSE)),1,1-VLOOKUP(A600,#REF!,3,FALSE)),0)</f>
        <v>0</v>
      </c>
      <c r="M600" s="137">
        <v>0</v>
      </c>
      <c r="N600" s="154">
        <f t="shared" si="120"/>
        <v>0</v>
      </c>
      <c r="O600" s="154">
        <f t="shared" si="121"/>
        <v>0</v>
      </c>
      <c r="P600" s="154">
        <f t="shared" si="122"/>
        <v>0</v>
      </c>
      <c r="Q600" s="154">
        <v>1412.8559576284388</v>
      </c>
      <c r="R600" s="154">
        <f t="shared" si="123"/>
        <v>1412.8559576284388</v>
      </c>
      <c r="S600" s="154">
        <f t="shared" si="124"/>
        <v>0</v>
      </c>
      <c r="T600" s="154">
        <f t="shared" si="125"/>
        <v>0</v>
      </c>
      <c r="U600" s="154">
        <f t="shared" si="126"/>
        <v>1412.8559576284388</v>
      </c>
      <c r="V600" s="154">
        <f t="shared" si="127"/>
        <v>0</v>
      </c>
      <c r="W600" s="154">
        <f t="shared" si="128"/>
        <v>0</v>
      </c>
      <c r="X600" s="137">
        <f t="shared" si="129"/>
        <v>0</v>
      </c>
      <c r="Y600" s="137">
        <f t="shared" si="130"/>
        <v>0</v>
      </c>
    </row>
    <row r="601" spans="1:25">
      <c r="A601" s="153">
        <v>1506</v>
      </c>
      <c r="B601" s="153" t="s">
        <v>164</v>
      </c>
      <c r="C601" s="153" t="s">
        <v>165</v>
      </c>
      <c r="D601" s="153" t="s">
        <v>309</v>
      </c>
      <c r="E601" s="153" t="s">
        <v>167</v>
      </c>
      <c r="F601" s="136" t="s">
        <v>168</v>
      </c>
      <c r="G601" s="154">
        <v>21.772997653899999</v>
      </c>
      <c r="H601" s="154">
        <v>0</v>
      </c>
      <c r="I601" s="154">
        <v>0</v>
      </c>
      <c r="J601" s="155">
        <f t="shared" si="118"/>
        <v>0</v>
      </c>
      <c r="K601" s="155">
        <f t="shared" si="119"/>
        <v>0</v>
      </c>
      <c r="L601" s="155">
        <f>IF(F601="Current ASP",IF(ISERROR(VLOOKUP(A601,#REF!,3,FALSE)),1,1-VLOOKUP(A601,#REF!,3,FALSE)),0)</f>
        <v>0</v>
      </c>
      <c r="M601" s="137">
        <v>1291.92628775</v>
      </c>
      <c r="N601" s="154">
        <f t="shared" si="120"/>
        <v>1291.92628775</v>
      </c>
      <c r="O601" s="154">
        <f t="shared" si="121"/>
        <v>0</v>
      </c>
      <c r="P601" s="154">
        <f t="shared" si="122"/>
        <v>0</v>
      </c>
      <c r="Q601" s="154">
        <v>26.347721585104559</v>
      </c>
      <c r="R601" s="154">
        <f t="shared" si="123"/>
        <v>26.347721585104559</v>
      </c>
      <c r="S601" s="154">
        <f t="shared" si="124"/>
        <v>0</v>
      </c>
      <c r="T601" s="154">
        <f t="shared" si="125"/>
        <v>0</v>
      </c>
      <c r="U601" s="154">
        <f t="shared" si="126"/>
        <v>1318.2740093351047</v>
      </c>
      <c r="V601" s="154">
        <f t="shared" si="127"/>
        <v>0</v>
      </c>
      <c r="W601" s="154">
        <f t="shared" si="128"/>
        <v>0</v>
      </c>
      <c r="X601" s="137">
        <f t="shared" si="129"/>
        <v>0</v>
      </c>
      <c r="Y601" s="137">
        <f t="shared" si="130"/>
        <v>0</v>
      </c>
    </row>
    <row r="602" spans="1:25">
      <c r="A602" s="153">
        <v>1507</v>
      </c>
      <c r="B602" s="153" t="s">
        <v>164</v>
      </c>
      <c r="C602" s="153" t="s">
        <v>165</v>
      </c>
      <c r="D602" s="153" t="s">
        <v>309</v>
      </c>
      <c r="E602" s="153" t="s">
        <v>167</v>
      </c>
      <c r="F602" s="136" t="s">
        <v>168</v>
      </c>
      <c r="G602" s="154">
        <v>66.804836403699994</v>
      </c>
      <c r="H602" s="154">
        <v>0</v>
      </c>
      <c r="I602" s="154">
        <v>0</v>
      </c>
      <c r="J602" s="155">
        <f t="shared" si="118"/>
        <v>0</v>
      </c>
      <c r="K602" s="155">
        <f t="shared" si="119"/>
        <v>0</v>
      </c>
      <c r="L602" s="155">
        <f>IF(F602="Current ASP",IF(ISERROR(VLOOKUP(A602,#REF!,3,FALSE)),1,1-VLOOKUP(A602,#REF!,3,FALSE)),0)</f>
        <v>0</v>
      </c>
      <c r="M602" s="137">
        <v>3247.6581245000002</v>
      </c>
      <c r="N602" s="154">
        <f t="shared" si="120"/>
        <v>3247.6581245000002</v>
      </c>
      <c r="O602" s="154">
        <f t="shared" si="121"/>
        <v>0</v>
      </c>
      <c r="P602" s="154">
        <f t="shared" si="122"/>
        <v>0</v>
      </c>
      <c r="Q602" s="154">
        <v>454.97984479763096</v>
      </c>
      <c r="R602" s="154">
        <f t="shared" si="123"/>
        <v>454.97984479763096</v>
      </c>
      <c r="S602" s="154">
        <f t="shared" si="124"/>
        <v>0</v>
      </c>
      <c r="T602" s="154">
        <f t="shared" si="125"/>
        <v>0</v>
      </c>
      <c r="U602" s="154">
        <f t="shared" si="126"/>
        <v>3702.6379692976311</v>
      </c>
      <c r="V602" s="154">
        <f t="shared" si="127"/>
        <v>0</v>
      </c>
      <c r="W602" s="154">
        <f t="shared" si="128"/>
        <v>0</v>
      </c>
      <c r="X602" s="137">
        <f t="shared" si="129"/>
        <v>0</v>
      </c>
      <c r="Y602" s="137">
        <f t="shared" si="130"/>
        <v>0</v>
      </c>
    </row>
    <row r="603" spans="1:25">
      <c r="A603" s="153">
        <v>1508</v>
      </c>
      <c r="B603" s="153" t="s">
        <v>164</v>
      </c>
      <c r="C603" s="153" t="s">
        <v>165</v>
      </c>
      <c r="D603" s="153" t="s">
        <v>309</v>
      </c>
      <c r="E603" s="153" t="s">
        <v>167</v>
      </c>
      <c r="F603" s="136" t="s">
        <v>168</v>
      </c>
      <c r="G603" s="154">
        <v>7.3971360720100003</v>
      </c>
      <c r="H603" s="154">
        <v>0</v>
      </c>
      <c r="I603" s="154">
        <v>0</v>
      </c>
      <c r="J603" s="155">
        <f t="shared" si="118"/>
        <v>0</v>
      </c>
      <c r="K603" s="155">
        <f t="shared" si="119"/>
        <v>0</v>
      </c>
      <c r="L603" s="155">
        <f>IF(F603="Current ASP",IF(ISERROR(VLOOKUP(A603,#REF!,3,FALSE)),1,1-VLOOKUP(A603,#REF!,3,FALSE)),0)</f>
        <v>0</v>
      </c>
      <c r="M603" s="137">
        <v>1775.6867108599999</v>
      </c>
      <c r="N603" s="154">
        <f t="shared" si="120"/>
        <v>1775.6867108599999</v>
      </c>
      <c r="O603" s="154">
        <f t="shared" si="121"/>
        <v>0</v>
      </c>
      <c r="P603" s="154">
        <f t="shared" si="122"/>
        <v>0</v>
      </c>
      <c r="Q603" s="154">
        <v>299.19809761354867</v>
      </c>
      <c r="R603" s="154">
        <f t="shared" si="123"/>
        <v>299.19809761354867</v>
      </c>
      <c r="S603" s="154">
        <f t="shared" si="124"/>
        <v>0</v>
      </c>
      <c r="T603" s="154">
        <f t="shared" si="125"/>
        <v>0</v>
      </c>
      <c r="U603" s="154">
        <f t="shared" si="126"/>
        <v>2074.8848084735487</v>
      </c>
      <c r="V603" s="154">
        <f t="shared" si="127"/>
        <v>0</v>
      </c>
      <c r="W603" s="154">
        <f t="shared" si="128"/>
        <v>0</v>
      </c>
      <c r="X603" s="137">
        <f t="shared" si="129"/>
        <v>0</v>
      </c>
      <c r="Y603" s="137">
        <f t="shared" si="130"/>
        <v>0</v>
      </c>
    </row>
    <row r="604" spans="1:25">
      <c r="A604" s="153">
        <v>1509</v>
      </c>
      <c r="B604" s="153" t="s">
        <v>164</v>
      </c>
      <c r="C604" s="153" t="s">
        <v>165</v>
      </c>
      <c r="D604" s="153" t="s">
        <v>310</v>
      </c>
      <c r="E604" s="153" t="s">
        <v>167</v>
      </c>
      <c r="F604" s="136" t="s">
        <v>168</v>
      </c>
      <c r="G604" s="154">
        <v>22.5137137</v>
      </c>
      <c r="H604" s="154">
        <v>0</v>
      </c>
      <c r="I604" s="154">
        <v>0</v>
      </c>
      <c r="J604" s="155">
        <f t="shared" si="118"/>
        <v>0</v>
      </c>
      <c r="K604" s="155">
        <f t="shared" si="119"/>
        <v>0</v>
      </c>
      <c r="L604" s="155">
        <f>IF(F604="Current ASP",IF(ISERROR(VLOOKUP(A604,#REF!,3,FALSE)),1,1-VLOOKUP(A604,#REF!,3,FALSE)),0)</f>
        <v>0</v>
      </c>
      <c r="M604" s="137">
        <v>1579.8813730300001</v>
      </c>
      <c r="N604" s="154">
        <f t="shared" si="120"/>
        <v>1579.8813730300001</v>
      </c>
      <c r="O604" s="154">
        <f t="shared" si="121"/>
        <v>0</v>
      </c>
      <c r="P604" s="154">
        <f t="shared" si="122"/>
        <v>0</v>
      </c>
      <c r="Q604" s="154">
        <v>1440.0697663922781</v>
      </c>
      <c r="R604" s="154">
        <f t="shared" si="123"/>
        <v>1440.0697663922781</v>
      </c>
      <c r="S604" s="154">
        <f t="shared" si="124"/>
        <v>0</v>
      </c>
      <c r="T604" s="154">
        <f t="shared" si="125"/>
        <v>0</v>
      </c>
      <c r="U604" s="154">
        <f t="shared" si="126"/>
        <v>3019.9511394222782</v>
      </c>
      <c r="V604" s="154">
        <f t="shared" si="127"/>
        <v>0</v>
      </c>
      <c r="W604" s="154">
        <f t="shared" si="128"/>
        <v>0</v>
      </c>
      <c r="X604" s="137">
        <f t="shared" si="129"/>
        <v>0</v>
      </c>
      <c r="Y604" s="137">
        <f t="shared" si="130"/>
        <v>0</v>
      </c>
    </row>
    <row r="605" spans="1:25">
      <c r="A605" s="153">
        <v>1510</v>
      </c>
      <c r="B605" s="153" t="s">
        <v>164</v>
      </c>
      <c r="C605" s="153" t="s">
        <v>165</v>
      </c>
      <c r="D605" s="153" t="s">
        <v>310</v>
      </c>
      <c r="E605" s="153" t="s">
        <v>167</v>
      </c>
      <c r="F605" s="136" t="s">
        <v>168</v>
      </c>
      <c r="G605" s="154">
        <v>30.928163211899999</v>
      </c>
      <c r="H605" s="154">
        <v>0</v>
      </c>
      <c r="I605" s="154">
        <v>0</v>
      </c>
      <c r="J605" s="155">
        <f t="shared" si="118"/>
        <v>0</v>
      </c>
      <c r="K605" s="155">
        <f t="shared" si="119"/>
        <v>0</v>
      </c>
      <c r="L605" s="155">
        <f>IF(F605="Current ASP",IF(ISERROR(VLOOKUP(A605,#REF!,3,FALSE)),1,1-VLOOKUP(A605,#REF!,3,FALSE)),0)</f>
        <v>0</v>
      </c>
      <c r="M605" s="137">
        <v>0</v>
      </c>
      <c r="N605" s="154">
        <f t="shared" si="120"/>
        <v>0</v>
      </c>
      <c r="O605" s="154">
        <f t="shared" si="121"/>
        <v>0</v>
      </c>
      <c r="P605" s="154">
        <f t="shared" si="122"/>
        <v>0</v>
      </c>
      <c r="Q605" s="154">
        <v>574.75785973311542</v>
      </c>
      <c r="R605" s="154">
        <f t="shared" si="123"/>
        <v>574.75785973311542</v>
      </c>
      <c r="S605" s="154">
        <f t="shared" si="124"/>
        <v>0</v>
      </c>
      <c r="T605" s="154">
        <f t="shared" si="125"/>
        <v>0</v>
      </c>
      <c r="U605" s="154">
        <f t="shared" si="126"/>
        <v>574.75785973311542</v>
      </c>
      <c r="V605" s="154">
        <f t="shared" si="127"/>
        <v>0</v>
      </c>
      <c r="W605" s="154">
        <f t="shared" si="128"/>
        <v>0</v>
      </c>
      <c r="X605" s="137">
        <f t="shared" si="129"/>
        <v>0</v>
      </c>
      <c r="Y605" s="137">
        <f t="shared" si="130"/>
        <v>0</v>
      </c>
    </row>
    <row r="606" spans="1:25">
      <c r="A606" s="153">
        <v>1511</v>
      </c>
      <c r="B606" s="153" t="s">
        <v>164</v>
      </c>
      <c r="C606" s="153" t="s">
        <v>165</v>
      </c>
      <c r="D606" s="153" t="s">
        <v>310</v>
      </c>
      <c r="E606" s="153" t="s">
        <v>167</v>
      </c>
      <c r="F606" s="136" t="s">
        <v>168</v>
      </c>
      <c r="G606" s="154">
        <v>29.3859048767</v>
      </c>
      <c r="H606" s="154">
        <v>0</v>
      </c>
      <c r="I606" s="154">
        <v>0</v>
      </c>
      <c r="J606" s="155">
        <f t="shared" si="118"/>
        <v>0</v>
      </c>
      <c r="K606" s="155">
        <f t="shared" si="119"/>
        <v>0</v>
      </c>
      <c r="L606" s="155">
        <f>IF(F606="Current ASP",IF(ISERROR(VLOOKUP(A606,#REF!,3,FALSE)),1,1-VLOOKUP(A606,#REF!,3,FALSE)),0)</f>
        <v>0</v>
      </c>
      <c r="M606" s="137">
        <v>0</v>
      </c>
      <c r="N606" s="154">
        <f t="shared" si="120"/>
        <v>0</v>
      </c>
      <c r="O606" s="154">
        <f t="shared" si="121"/>
        <v>0</v>
      </c>
      <c r="P606" s="154">
        <f t="shared" si="122"/>
        <v>0</v>
      </c>
      <c r="Q606" s="154">
        <v>7418.0644564873446</v>
      </c>
      <c r="R606" s="154">
        <f t="shared" si="123"/>
        <v>7418.0644564873446</v>
      </c>
      <c r="S606" s="154">
        <f t="shared" si="124"/>
        <v>0</v>
      </c>
      <c r="T606" s="154">
        <f t="shared" si="125"/>
        <v>0</v>
      </c>
      <c r="U606" s="154">
        <f t="shared" si="126"/>
        <v>7418.0644564873446</v>
      </c>
      <c r="V606" s="154">
        <f t="shared" si="127"/>
        <v>0</v>
      </c>
      <c r="W606" s="154">
        <f t="shared" si="128"/>
        <v>0</v>
      </c>
      <c r="X606" s="137">
        <f t="shared" si="129"/>
        <v>0</v>
      </c>
      <c r="Y606" s="137">
        <f t="shared" si="130"/>
        <v>0</v>
      </c>
    </row>
    <row r="607" spans="1:25">
      <c r="A607" s="153">
        <v>1512</v>
      </c>
      <c r="B607" s="153" t="s">
        <v>164</v>
      </c>
      <c r="C607" s="153" t="s">
        <v>165</v>
      </c>
      <c r="D607" s="153" t="s">
        <v>310</v>
      </c>
      <c r="E607" s="153" t="s">
        <v>167</v>
      </c>
      <c r="F607" s="136" t="s">
        <v>168</v>
      </c>
      <c r="G607" s="154">
        <v>18.7925461315</v>
      </c>
      <c r="H607" s="154">
        <v>0</v>
      </c>
      <c r="I607" s="154">
        <v>0</v>
      </c>
      <c r="J607" s="155">
        <f t="shared" si="118"/>
        <v>0</v>
      </c>
      <c r="K607" s="155">
        <f t="shared" si="119"/>
        <v>0</v>
      </c>
      <c r="L607" s="155">
        <f>IF(F607="Current ASP",IF(ISERROR(VLOOKUP(A607,#REF!,3,FALSE)),1,1-VLOOKUP(A607,#REF!,3,FALSE)),0)</f>
        <v>0</v>
      </c>
      <c r="M607" s="137">
        <v>0</v>
      </c>
      <c r="N607" s="154">
        <f t="shared" si="120"/>
        <v>0</v>
      </c>
      <c r="O607" s="154">
        <f t="shared" si="121"/>
        <v>0</v>
      </c>
      <c r="P607" s="154">
        <f t="shared" si="122"/>
        <v>0</v>
      </c>
      <c r="Q607" s="154">
        <v>1003.4427101397677</v>
      </c>
      <c r="R607" s="154">
        <f t="shared" si="123"/>
        <v>1003.4427101397677</v>
      </c>
      <c r="S607" s="154">
        <f t="shared" si="124"/>
        <v>0</v>
      </c>
      <c r="T607" s="154">
        <f t="shared" si="125"/>
        <v>0</v>
      </c>
      <c r="U607" s="154">
        <f t="shared" si="126"/>
        <v>1003.4427101397677</v>
      </c>
      <c r="V607" s="154">
        <f t="shared" si="127"/>
        <v>0</v>
      </c>
      <c r="W607" s="154">
        <f t="shared" si="128"/>
        <v>0</v>
      </c>
      <c r="X607" s="137">
        <f t="shared" si="129"/>
        <v>0</v>
      </c>
      <c r="Y607" s="137">
        <f t="shared" si="130"/>
        <v>0</v>
      </c>
    </row>
    <row r="608" spans="1:25">
      <c r="A608" s="153">
        <v>1513</v>
      </c>
      <c r="B608" s="153" t="s">
        <v>164</v>
      </c>
      <c r="C608" s="153" t="s">
        <v>165</v>
      </c>
      <c r="D608" s="153" t="s">
        <v>310</v>
      </c>
      <c r="E608" s="153" t="s">
        <v>167</v>
      </c>
      <c r="F608" s="136" t="s">
        <v>168</v>
      </c>
      <c r="G608" s="154">
        <v>13.4492512158</v>
      </c>
      <c r="H608" s="154">
        <v>0</v>
      </c>
      <c r="I608" s="154">
        <v>0</v>
      </c>
      <c r="J608" s="155">
        <f t="shared" si="118"/>
        <v>0</v>
      </c>
      <c r="K608" s="155">
        <f t="shared" si="119"/>
        <v>0</v>
      </c>
      <c r="L608" s="155">
        <f>IF(F608="Current ASP",IF(ISERROR(VLOOKUP(A608,#REF!,3,FALSE)),1,1-VLOOKUP(A608,#REF!,3,FALSE)),0)</f>
        <v>0</v>
      </c>
      <c r="M608" s="137">
        <v>0</v>
      </c>
      <c r="N608" s="154">
        <f t="shared" si="120"/>
        <v>0</v>
      </c>
      <c r="O608" s="154">
        <f t="shared" si="121"/>
        <v>0</v>
      </c>
      <c r="P608" s="154">
        <f t="shared" si="122"/>
        <v>0</v>
      </c>
      <c r="Q608" s="154">
        <v>901.52964958524228</v>
      </c>
      <c r="R608" s="154">
        <f t="shared" si="123"/>
        <v>901.52964958524228</v>
      </c>
      <c r="S608" s="154">
        <f t="shared" si="124"/>
        <v>0</v>
      </c>
      <c r="T608" s="154">
        <f t="shared" si="125"/>
        <v>0</v>
      </c>
      <c r="U608" s="154">
        <f t="shared" si="126"/>
        <v>901.52964958524228</v>
      </c>
      <c r="V608" s="154">
        <f t="shared" si="127"/>
        <v>0</v>
      </c>
      <c r="W608" s="154">
        <f t="shared" si="128"/>
        <v>0</v>
      </c>
      <c r="X608" s="137">
        <f t="shared" si="129"/>
        <v>0</v>
      </c>
      <c r="Y608" s="137">
        <f t="shared" si="130"/>
        <v>0</v>
      </c>
    </row>
    <row r="609" spans="1:25">
      <c r="A609" s="153">
        <v>1514</v>
      </c>
      <c r="B609" s="153" t="s">
        <v>164</v>
      </c>
      <c r="C609" s="153" t="s">
        <v>165</v>
      </c>
      <c r="D609" s="153" t="s">
        <v>310</v>
      </c>
      <c r="E609" s="153" t="s">
        <v>167</v>
      </c>
      <c r="F609" s="136" t="s">
        <v>168</v>
      </c>
      <c r="G609" s="154">
        <v>60.241031497100003</v>
      </c>
      <c r="H609" s="154">
        <v>0</v>
      </c>
      <c r="I609" s="154">
        <v>0</v>
      </c>
      <c r="J609" s="155">
        <f t="shared" si="118"/>
        <v>0</v>
      </c>
      <c r="K609" s="155">
        <f t="shared" si="119"/>
        <v>0</v>
      </c>
      <c r="L609" s="155">
        <f>IF(F609="Current ASP",IF(ISERROR(VLOOKUP(A609,#REF!,3,FALSE)),1,1-VLOOKUP(A609,#REF!,3,FALSE)),0)</f>
        <v>0</v>
      </c>
      <c r="M609" s="137">
        <v>0</v>
      </c>
      <c r="N609" s="154">
        <f t="shared" si="120"/>
        <v>0</v>
      </c>
      <c r="O609" s="154">
        <f t="shared" si="121"/>
        <v>0</v>
      </c>
      <c r="P609" s="154">
        <f t="shared" si="122"/>
        <v>0</v>
      </c>
      <c r="Q609" s="154">
        <v>84.685884636581036</v>
      </c>
      <c r="R609" s="154">
        <f t="shared" si="123"/>
        <v>84.685884636581036</v>
      </c>
      <c r="S609" s="154">
        <f t="shared" si="124"/>
        <v>0</v>
      </c>
      <c r="T609" s="154">
        <f t="shared" si="125"/>
        <v>0</v>
      </c>
      <c r="U609" s="154">
        <f t="shared" si="126"/>
        <v>84.685884636581036</v>
      </c>
      <c r="V609" s="154">
        <f t="shared" si="127"/>
        <v>0</v>
      </c>
      <c r="W609" s="154">
        <f t="shared" si="128"/>
        <v>0</v>
      </c>
      <c r="X609" s="137">
        <f t="shared" si="129"/>
        <v>0</v>
      </c>
      <c r="Y609" s="137">
        <f t="shared" si="130"/>
        <v>0</v>
      </c>
    </row>
    <row r="610" spans="1:25">
      <c r="A610" s="153">
        <v>1515</v>
      </c>
      <c r="B610" s="153" t="s">
        <v>164</v>
      </c>
      <c r="C610" s="153" t="s">
        <v>165</v>
      </c>
      <c r="D610" s="153" t="s">
        <v>310</v>
      </c>
      <c r="E610" s="153" t="s">
        <v>167</v>
      </c>
      <c r="F610" s="136" t="s">
        <v>168</v>
      </c>
      <c r="G610" s="154">
        <v>92.526515211299994</v>
      </c>
      <c r="H610" s="154">
        <v>0</v>
      </c>
      <c r="I610" s="154">
        <v>0</v>
      </c>
      <c r="J610" s="155">
        <f t="shared" si="118"/>
        <v>0</v>
      </c>
      <c r="K610" s="155">
        <f t="shared" si="119"/>
        <v>0</v>
      </c>
      <c r="L610" s="155">
        <f>IF(F610="Current ASP",IF(ISERROR(VLOOKUP(A610,#REF!,3,FALSE)),1,1-VLOOKUP(A610,#REF!,3,FALSE)),0)</f>
        <v>0</v>
      </c>
      <c r="M610" s="137">
        <v>0</v>
      </c>
      <c r="N610" s="154">
        <f t="shared" si="120"/>
        <v>0</v>
      </c>
      <c r="O610" s="154">
        <f t="shared" si="121"/>
        <v>0</v>
      </c>
      <c r="P610" s="154">
        <f t="shared" si="122"/>
        <v>0</v>
      </c>
      <c r="Q610" s="154">
        <v>2009.638606973378</v>
      </c>
      <c r="R610" s="154">
        <f t="shared" si="123"/>
        <v>2009.638606973378</v>
      </c>
      <c r="S610" s="154">
        <f t="shared" si="124"/>
        <v>0</v>
      </c>
      <c r="T610" s="154">
        <f t="shared" si="125"/>
        <v>0</v>
      </c>
      <c r="U610" s="154">
        <f t="shared" si="126"/>
        <v>2009.638606973378</v>
      </c>
      <c r="V610" s="154">
        <f t="shared" si="127"/>
        <v>0</v>
      </c>
      <c r="W610" s="154">
        <f t="shared" si="128"/>
        <v>0</v>
      </c>
      <c r="X610" s="137">
        <f t="shared" si="129"/>
        <v>0</v>
      </c>
      <c r="Y610" s="137">
        <f t="shared" si="130"/>
        <v>0</v>
      </c>
    </row>
    <row r="611" spans="1:25">
      <c r="A611" s="153">
        <v>1516</v>
      </c>
      <c r="B611" s="153" t="s">
        <v>164</v>
      </c>
      <c r="C611" s="153" t="s">
        <v>165</v>
      </c>
      <c r="D611" s="153" t="s">
        <v>311</v>
      </c>
      <c r="E611" s="153" t="s">
        <v>167</v>
      </c>
      <c r="F611" s="136" t="s">
        <v>168</v>
      </c>
      <c r="G611" s="154">
        <v>68.289056752600004</v>
      </c>
      <c r="H611" s="154">
        <v>0</v>
      </c>
      <c r="I611" s="154">
        <v>0</v>
      </c>
      <c r="J611" s="155">
        <f t="shared" si="118"/>
        <v>0</v>
      </c>
      <c r="K611" s="155">
        <f t="shared" si="119"/>
        <v>0</v>
      </c>
      <c r="L611" s="155">
        <f>IF(F611="Current ASP",IF(ISERROR(VLOOKUP(A611,#REF!,3,FALSE)),1,1-VLOOKUP(A611,#REF!,3,FALSE)),0)</f>
        <v>0</v>
      </c>
      <c r="M611" s="137">
        <v>0</v>
      </c>
      <c r="N611" s="154">
        <f t="shared" si="120"/>
        <v>0</v>
      </c>
      <c r="O611" s="154">
        <f t="shared" si="121"/>
        <v>0</v>
      </c>
      <c r="P611" s="154">
        <f t="shared" si="122"/>
        <v>0</v>
      </c>
      <c r="Q611" s="154">
        <v>3662.0335343054894</v>
      </c>
      <c r="R611" s="154">
        <f t="shared" si="123"/>
        <v>3662.0335343054894</v>
      </c>
      <c r="S611" s="154">
        <f t="shared" si="124"/>
        <v>0</v>
      </c>
      <c r="T611" s="154">
        <f t="shared" si="125"/>
        <v>0</v>
      </c>
      <c r="U611" s="154">
        <f t="shared" si="126"/>
        <v>3662.0335343054894</v>
      </c>
      <c r="V611" s="154">
        <f t="shared" si="127"/>
        <v>0</v>
      </c>
      <c r="W611" s="154">
        <f t="shared" si="128"/>
        <v>0</v>
      </c>
      <c r="X611" s="137">
        <f t="shared" si="129"/>
        <v>0</v>
      </c>
      <c r="Y611" s="137">
        <f t="shared" si="130"/>
        <v>0</v>
      </c>
    </row>
    <row r="612" spans="1:25">
      <c r="A612" s="153">
        <v>1517</v>
      </c>
      <c r="B612" s="153" t="s">
        <v>164</v>
      </c>
      <c r="C612" s="153" t="s">
        <v>165</v>
      </c>
      <c r="D612" s="153" t="s">
        <v>311</v>
      </c>
      <c r="E612" s="153" t="s">
        <v>167</v>
      </c>
      <c r="F612" s="136" t="s">
        <v>168</v>
      </c>
      <c r="G612" s="154">
        <v>60.188638479700003</v>
      </c>
      <c r="H612" s="154">
        <v>0</v>
      </c>
      <c r="I612" s="154">
        <v>0</v>
      </c>
      <c r="J612" s="155">
        <f t="shared" si="118"/>
        <v>0</v>
      </c>
      <c r="K612" s="155">
        <f t="shared" si="119"/>
        <v>0</v>
      </c>
      <c r="L612" s="155">
        <f>IF(F612="Current ASP",IF(ISERROR(VLOOKUP(A612,#REF!,3,FALSE)),1,1-VLOOKUP(A612,#REF!,3,FALSE)),0)</f>
        <v>0</v>
      </c>
      <c r="M612" s="137">
        <v>7.96028391829</v>
      </c>
      <c r="N612" s="154">
        <f t="shared" si="120"/>
        <v>7.96028391829</v>
      </c>
      <c r="O612" s="154">
        <f t="shared" si="121"/>
        <v>0</v>
      </c>
      <c r="P612" s="154">
        <f t="shared" si="122"/>
        <v>0</v>
      </c>
      <c r="Q612" s="154">
        <v>3279.0772422943919</v>
      </c>
      <c r="R612" s="154">
        <f t="shared" si="123"/>
        <v>3279.0772422943919</v>
      </c>
      <c r="S612" s="154">
        <f t="shared" si="124"/>
        <v>0</v>
      </c>
      <c r="T612" s="154">
        <f t="shared" si="125"/>
        <v>0</v>
      </c>
      <c r="U612" s="154">
        <f t="shared" si="126"/>
        <v>3287.0375262126818</v>
      </c>
      <c r="V612" s="154">
        <f t="shared" si="127"/>
        <v>0</v>
      </c>
      <c r="W612" s="154">
        <f t="shared" si="128"/>
        <v>0</v>
      </c>
      <c r="X612" s="137">
        <f t="shared" si="129"/>
        <v>0</v>
      </c>
      <c r="Y612" s="137">
        <f t="shared" si="130"/>
        <v>0</v>
      </c>
    </row>
    <row r="613" spans="1:25">
      <c r="A613" s="153">
        <v>1518</v>
      </c>
      <c r="B613" s="153" t="s">
        <v>164</v>
      </c>
      <c r="C613" s="153" t="s">
        <v>165</v>
      </c>
      <c r="D613" s="153" t="s">
        <v>311</v>
      </c>
      <c r="E613" s="153" t="s">
        <v>167</v>
      </c>
      <c r="F613" s="136" t="s">
        <v>168</v>
      </c>
      <c r="G613" s="154">
        <v>63.003875202000003</v>
      </c>
      <c r="H613" s="154">
        <v>0</v>
      </c>
      <c r="I613" s="154">
        <v>0</v>
      </c>
      <c r="J613" s="155">
        <f t="shared" si="118"/>
        <v>0</v>
      </c>
      <c r="K613" s="155">
        <f t="shared" si="119"/>
        <v>0</v>
      </c>
      <c r="L613" s="155">
        <f>IF(F613="Current ASP",IF(ISERROR(VLOOKUP(A613,#REF!,3,FALSE)),1,1-VLOOKUP(A613,#REF!,3,FALSE)),0)</f>
        <v>0</v>
      </c>
      <c r="M613" s="137">
        <v>0</v>
      </c>
      <c r="N613" s="154">
        <f t="shared" si="120"/>
        <v>0</v>
      </c>
      <c r="O613" s="154">
        <f t="shared" si="121"/>
        <v>0</v>
      </c>
      <c r="P613" s="154">
        <f t="shared" si="122"/>
        <v>0</v>
      </c>
      <c r="Q613" s="154">
        <v>1249.238132386504</v>
      </c>
      <c r="R613" s="154">
        <f t="shared" si="123"/>
        <v>1249.238132386504</v>
      </c>
      <c r="S613" s="154">
        <f t="shared" si="124"/>
        <v>0</v>
      </c>
      <c r="T613" s="154">
        <f t="shared" si="125"/>
        <v>0</v>
      </c>
      <c r="U613" s="154">
        <f t="shared" si="126"/>
        <v>1249.238132386504</v>
      </c>
      <c r="V613" s="154">
        <f t="shared" si="127"/>
        <v>0</v>
      </c>
      <c r="W613" s="154">
        <f t="shared" si="128"/>
        <v>0</v>
      </c>
      <c r="X613" s="137">
        <f t="shared" si="129"/>
        <v>0</v>
      </c>
      <c r="Y613" s="137">
        <f t="shared" si="130"/>
        <v>0</v>
      </c>
    </row>
    <row r="614" spans="1:25">
      <c r="A614" s="153">
        <v>1519</v>
      </c>
      <c r="B614" s="153" t="s">
        <v>164</v>
      </c>
      <c r="C614" s="153" t="s">
        <v>165</v>
      </c>
      <c r="D614" s="153" t="s">
        <v>312</v>
      </c>
      <c r="E614" s="153" t="s">
        <v>167</v>
      </c>
      <c r="F614" s="136" t="s">
        <v>168</v>
      </c>
      <c r="G614" s="154">
        <v>114.296934003</v>
      </c>
      <c r="H614" s="154">
        <v>0</v>
      </c>
      <c r="I614" s="154">
        <v>0</v>
      </c>
      <c r="J614" s="155">
        <f t="shared" si="118"/>
        <v>0</v>
      </c>
      <c r="K614" s="155">
        <f t="shared" si="119"/>
        <v>0</v>
      </c>
      <c r="L614" s="155">
        <f>IF(F614="Current ASP",IF(ISERROR(VLOOKUP(A614,#REF!,3,FALSE)),1,1-VLOOKUP(A614,#REF!,3,FALSE)),0)</f>
        <v>0</v>
      </c>
      <c r="M614" s="137">
        <v>0</v>
      </c>
      <c r="N614" s="154">
        <f t="shared" si="120"/>
        <v>0</v>
      </c>
      <c r="O614" s="154">
        <f t="shared" si="121"/>
        <v>0</v>
      </c>
      <c r="P614" s="154">
        <f t="shared" si="122"/>
        <v>0</v>
      </c>
      <c r="Q614" s="154">
        <v>5146.9976186192007</v>
      </c>
      <c r="R614" s="154">
        <f t="shared" si="123"/>
        <v>5146.9976186192007</v>
      </c>
      <c r="S614" s="154">
        <f t="shared" si="124"/>
        <v>0</v>
      </c>
      <c r="T614" s="154">
        <f t="shared" si="125"/>
        <v>0</v>
      </c>
      <c r="U614" s="154">
        <f t="shared" si="126"/>
        <v>5146.9976186192007</v>
      </c>
      <c r="V614" s="154">
        <f t="shared" si="127"/>
        <v>0</v>
      </c>
      <c r="W614" s="154">
        <f t="shared" si="128"/>
        <v>0</v>
      </c>
      <c r="X614" s="137">
        <f t="shared" si="129"/>
        <v>0</v>
      </c>
      <c r="Y614" s="137">
        <f t="shared" si="130"/>
        <v>0</v>
      </c>
    </row>
    <row r="615" spans="1:25">
      <c r="A615" s="153">
        <v>1520</v>
      </c>
      <c r="B615" s="153" t="s">
        <v>164</v>
      </c>
      <c r="C615" s="153" t="s">
        <v>165</v>
      </c>
      <c r="D615" s="153" t="s">
        <v>312</v>
      </c>
      <c r="E615" s="153" t="s">
        <v>167</v>
      </c>
      <c r="F615" s="136" t="s">
        <v>168</v>
      </c>
      <c r="G615" s="154">
        <v>37.0285844271</v>
      </c>
      <c r="H615" s="154">
        <v>0</v>
      </c>
      <c r="I615" s="154">
        <v>0</v>
      </c>
      <c r="J615" s="155">
        <f t="shared" si="118"/>
        <v>0</v>
      </c>
      <c r="K615" s="155">
        <f t="shared" si="119"/>
        <v>0</v>
      </c>
      <c r="L615" s="155">
        <f>IF(F615="Current ASP",IF(ISERROR(VLOOKUP(A615,#REF!,3,FALSE)),1,1-VLOOKUP(A615,#REF!,3,FALSE)),0)</f>
        <v>0</v>
      </c>
      <c r="M615" s="137">
        <v>0</v>
      </c>
      <c r="N615" s="154">
        <f t="shared" si="120"/>
        <v>0</v>
      </c>
      <c r="O615" s="154">
        <f t="shared" si="121"/>
        <v>0</v>
      </c>
      <c r="P615" s="154">
        <f t="shared" si="122"/>
        <v>0</v>
      </c>
      <c r="Q615" s="154">
        <v>2237.9999999999955</v>
      </c>
      <c r="R615" s="154">
        <f t="shared" si="123"/>
        <v>2237.9999999999955</v>
      </c>
      <c r="S615" s="154">
        <f t="shared" si="124"/>
        <v>0</v>
      </c>
      <c r="T615" s="154">
        <f t="shared" si="125"/>
        <v>0</v>
      </c>
      <c r="U615" s="154">
        <f t="shared" si="126"/>
        <v>2237.9999999999955</v>
      </c>
      <c r="V615" s="154">
        <f t="shared" si="127"/>
        <v>0</v>
      </c>
      <c r="W615" s="154">
        <f t="shared" si="128"/>
        <v>0</v>
      </c>
      <c r="X615" s="137">
        <f t="shared" si="129"/>
        <v>0</v>
      </c>
      <c r="Y615" s="137">
        <f t="shared" si="130"/>
        <v>0</v>
      </c>
    </row>
    <row r="616" spans="1:25">
      <c r="A616" s="153">
        <v>1521</v>
      </c>
      <c r="B616" s="153" t="s">
        <v>164</v>
      </c>
      <c r="C616" s="153" t="s">
        <v>165</v>
      </c>
      <c r="D616" s="153" t="s">
        <v>310</v>
      </c>
      <c r="E616" s="153" t="s">
        <v>167</v>
      </c>
      <c r="F616" s="136" t="s">
        <v>168</v>
      </c>
      <c r="G616" s="154">
        <v>10.7654369284</v>
      </c>
      <c r="H616" s="154">
        <v>0</v>
      </c>
      <c r="I616" s="154">
        <v>0</v>
      </c>
      <c r="J616" s="155">
        <f t="shared" si="118"/>
        <v>0</v>
      </c>
      <c r="K616" s="155">
        <f t="shared" si="119"/>
        <v>0</v>
      </c>
      <c r="L616" s="155">
        <f>IF(F616="Current ASP",IF(ISERROR(VLOOKUP(A616,#REF!,3,FALSE)),1,1-VLOOKUP(A616,#REF!,3,FALSE)),0)</f>
        <v>0</v>
      </c>
      <c r="M616" s="137">
        <v>0</v>
      </c>
      <c r="N616" s="154">
        <f t="shared" si="120"/>
        <v>0</v>
      </c>
      <c r="O616" s="154">
        <f t="shared" si="121"/>
        <v>0</v>
      </c>
      <c r="P616" s="154">
        <f t="shared" si="122"/>
        <v>0</v>
      </c>
      <c r="Q616" s="154">
        <v>649.19306291125167</v>
      </c>
      <c r="R616" s="154">
        <f t="shared" si="123"/>
        <v>649.19306291125167</v>
      </c>
      <c r="S616" s="154">
        <f t="shared" si="124"/>
        <v>0</v>
      </c>
      <c r="T616" s="154">
        <f t="shared" si="125"/>
        <v>0</v>
      </c>
      <c r="U616" s="154">
        <f t="shared" si="126"/>
        <v>649.19306291125167</v>
      </c>
      <c r="V616" s="154">
        <f t="shared" si="127"/>
        <v>0</v>
      </c>
      <c r="W616" s="154">
        <f t="shared" si="128"/>
        <v>0</v>
      </c>
      <c r="X616" s="137">
        <f t="shared" si="129"/>
        <v>0</v>
      </c>
      <c r="Y616" s="137">
        <f t="shared" si="130"/>
        <v>0</v>
      </c>
    </row>
    <row r="617" spans="1:25">
      <c r="A617" s="153">
        <v>1522</v>
      </c>
      <c r="B617" s="153" t="s">
        <v>164</v>
      </c>
      <c r="C617" s="153" t="s">
        <v>165</v>
      </c>
      <c r="D617" s="153" t="s">
        <v>312</v>
      </c>
      <c r="E617" s="153" t="s">
        <v>167</v>
      </c>
      <c r="F617" s="136" t="s">
        <v>168</v>
      </c>
      <c r="G617" s="154">
        <v>60.037092381999997</v>
      </c>
      <c r="H617" s="154">
        <v>0</v>
      </c>
      <c r="I617" s="154">
        <v>0</v>
      </c>
      <c r="J617" s="155">
        <f t="shared" si="118"/>
        <v>0</v>
      </c>
      <c r="K617" s="155">
        <f t="shared" si="119"/>
        <v>0</v>
      </c>
      <c r="L617" s="155">
        <f>IF(F617="Current ASP",IF(ISERROR(VLOOKUP(A617,#REF!,3,FALSE)),1,1-VLOOKUP(A617,#REF!,3,FALSE)),0)</f>
        <v>0</v>
      </c>
      <c r="M617" s="137">
        <v>0</v>
      </c>
      <c r="N617" s="154">
        <f t="shared" si="120"/>
        <v>0</v>
      </c>
      <c r="O617" s="154">
        <f t="shared" si="121"/>
        <v>0</v>
      </c>
      <c r="P617" s="154">
        <f t="shared" si="122"/>
        <v>0</v>
      </c>
      <c r="Q617" s="154">
        <v>1734.7352204432789</v>
      </c>
      <c r="R617" s="154">
        <f t="shared" si="123"/>
        <v>1734.7352204432789</v>
      </c>
      <c r="S617" s="154">
        <f t="shared" si="124"/>
        <v>0</v>
      </c>
      <c r="T617" s="154">
        <f t="shared" si="125"/>
        <v>0</v>
      </c>
      <c r="U617" s="154">
        <f t="shared" si="126"/>
        <v>1734.7352204432789</v>
      </c>
      <c r="V617" s="154">
        <f t="shared" si="127"/>
        <v>0</v>
      </c>
      <c r="W617" s="154">
        <f t="shared" si="128"/>
        <v>0</v>
      </c>
      <c r="X617" s="137">
        <f t="shared" si="129"/>
        <v>0</v>
      </c>
      <c r="Y617" s="137">
        <f t="shared" si="130"/>
        <v>0</v>
      </c>
    </row>
    <row r="618" spans="1:25">
      <c r="A618" s="153">
        <v>1523</v>
      </c>
      <c r="B618" s="153" t="s">
        <v>164</v>
      </c>
      <c r="C618" s="153" t="s">
        <v>165</v>
      </c>
      <c r="D618" s="153" t="s">
        <v>312</v>
      </c>
      <c r="E618" s="153" t="s">
        <v>167</v>
      </c>
      <c r="F618" s="136" t="s">
        <v>168</v>
      </c>
      <c r="G618" s="154">
        <v>28.135602928499999</v>
      </c>
      <c r="H618" s="154">
        <v>0</v>
      </c>
      <c r="I618" s="154">
        <v>0</v>
      </c>
      <c r="J618" s="155">
        <f t="shared" si="118"/>
        <v>0</v>
      </c>
      <c r="K618" s="155">
        <f t="shared" si="119"/>
        <v>0</v>
      </c>
      <c r="L618" s="155">
        <f>IF(F618="Current ASP",IF(ISERROR(VLOOKUP(A618,#REF!,3,FALSE)),1,1-VLOOKUP(A618,#REF!,3,FALSE)),0)</f>
        <v>0</v>
      </c>
      <c r="M618" s="137">
        <v>1038.51803991</v>
      </c>
      <c r="N618" s="154">
        <f t="shared" si="120"/>
        <v>1038.51803991</v>
      </c>
      <c r="O618" s="154">
        <f t="shared" si="121"/>
        <v>0</v>
      </c>
      <c r="P618" s="154">
        <f t="shared" si="122"/>
        <v>0</v>
      </c>
      <c r="Q618" s="154">
        <v>8697.957915276269</v>
      </c>
      <c r="R618" s="154">
        <f t="shared" si="123"/>
        <v>8697.957915276269</v>
      </c>
      <c r="S618" s="154">
        <f t="shared" si="124"/>
        <v>0</v>
      </c>
      <c r="T618" s="154">
        <f t="shared" si="125"/>
        <v>0</v>
      </c>
      <c r="U618" s="154">
        <f t="shared" si="126"/>
        <v>9736.4759551862699</v>
      </c>
      <c r="V618" s="154">
        <f t="shared" si="127"/>
        <v>0</v>
      </c>
      <c r="W618" s="154">
        <f t="shared" si="128"/>
        <v>0</v>
      </c>
      <c r="X618" s="137">
        <f t="shared" si="129"/>
        <v>0</v>
      </c>
      <c r="Y618" s="137">
        <f t="shared" si="130"/>
        <v>0</v>
      </c>
    </row>
    <row r="619" spans="1:25">
      <c r="A619" s="153">
        <v>1524</v>
      </c>
      <c r="B619" s="153" t="s">
        <v>164</v>
      </c>
      <c r="C619" s="153" t="s">
        <v>165</v>
      </c>
      <c r="D619" s="153" t="s">
        <v>312</v>
      </c>
      <c r="E619" s="153" t="s">
        <v>167</v>
      </c>
      <c r="F619" s="136" t="s">
        <v>168</v>
      </c>
      <c r="G619" s="154">
        <v>31.216032258599999</v>
      </c>
      <c r="H619" s="154">
        <v>0</v>
      </c>
      <c r="I619" s="154">
        <v>0</v>
      </c>
      <c r="J619" s="155">
        <f t="shared" si="118"/>
        <v>0</v>
      </c>
      <c r="K619" s="155">
        <f t="shared" si="119"/>
        <v>0</v>
      </c>
      <c r="L619" s="155">
        <f>IF(F619="Current ASP",IF(ISERROR(VLOOKUP(A619,#REF!,3,FALSE)),1,1-VLOOKUP(A619,#REF!,3,FALSE)),0)</f>
        <v>0</v>
      </c>
      <c r="M619" s="137">
        <v>0</v>
      </c>
      <c r="N619" s="154">
        <f t="shared" si="120"/>
        <v>0</v>
      </c>
      <c r="O619" s="154">
        <f t="shared" si="121"/>
        <v>0</v>
      </c>
      <c r="P619" s="154">
        <f t="shared" si="122"/>
        <v>0</v>
      </c>
      <c r="Q619" s="154">
        <v>2589.7650929067518</v>
      </c>
      <c r="R619" s="154">
        <f t="shared" si="123"/>
        <v>2589.7650929067518</v>
      </c>
      <c r="S619" s="154">
        <f t="shared" si="124"/>
        <v>0</v>
      </c>
      <c r="T619" s="154">
        <f t="shared" si="125"/>
        <v>0</v>
      </c>
      <c r="U619" s="154">
        <f t="shared" si="126"/>
        <v>2589.7650929067518</v>
      </c>
      <c r="V619" s="154">
        <f t="shared" si="127"/>
        <v>0</v>
      </c>
      <c r="W619" s="154">
        <f t="shared" si="128"/>
        <v>0</v>
      </c>
      <c r="X619" s="137">
        <f t="shared" si="129"/>
        <v>0</v>
      </c>
      <c r="Y619" s="137">
        <f t="shared" si="130"/>
        <v>0</v>
      </c>
    </row>
    <row r="620" spans="1:25">
      <c r="A620" s="153">
        <v>1525</v>
      </c>
      <c r="B620" s="153" t="s">
        <v>164</v>
      </c>
      <c r="C620" s="153" t="s">
        <v>165</v>
      </c>
      <c r="D620" s="153" t="s">
        <v>312</v>
      </c>
      <c r="E620" s="153" t="s">
        <v>167</v>
      </c>
      <c r="F620" s="136" t="s">
        <v>168</v>
      </c>
      <c r="G620" s="154">
        <v>92.245739469599997</v>
      </c>
      <c r="H620" s="154">
        <v>0</v>
      </c>
      <c r="I620" s="154">
        <v>0</v>
      </c>
      <c r="J620" s="155">
        <f t="shared" si="118"/>
        <v>0</v>
      </c>
      <c r="K620" s="155">
        <f t="shared" si="119"/>
        <v>0</v>
      </c>
      <c r="L620" s="155">
        <f>IF(F620="Current ASP",IF(ISERROR(VLOOKUP(A620,#REF!,3,FALSE)),1,1-VLOOKUP(A620,#REF!,3,FALSE)),0)</f>
        <v>0</v>
      </c>
      <c r="M620" s="137">
        <v>0</v>
      </c>
      <c r="N620" s="154">
        <f t="shared" si="120"/>
        <v>0</v>
      </c>
      <c r="O620" s="154">
        <f t="shared" si="121"/>
        <v>0</v>
      </c>
      <c r="P620" s="154">
        <f t="shared" si="122"/>
        <v>0</v>
      </c>
      <c r="Q620" s="154">
        <v>32.754044297732285</v>
      </c>
      <c r="R620" s="154">
        <f t="shared" si="123"/>
        <v>32.754044297732285</v>
      </c>
      <c r="S620" s="154">
        <f t="shared" si="124"/>
        <v>0</v>
      </c>
      <c r="T620" s="154">
        <f t="shared" si="125"/>
        <v>0</v>
      </c>
      <c r="U620" s="154">
        <f t="shared" si="126"/>
        <v>32.754044297732285</v>
      </c>
      <c r="V620" s="154">
        <f t="shared" si="127"/>
        <v>0</v>
      </c>
      <c r="W620" s="154">
        <f t="shared" si="128"/>
        <v>0</v>
      </c>
      <c r="X620" s="137">
        <f t="shared" si="129"/>
        <v>0</v>
      </c>
      <c r="Y620" s="137">
        <f t="shared" si="130"/>
        <v>0</v>
      </c>
    </row>
    <row r="621" spans="1:25">
      <c r="A621" s="153">
        <v>1526</v>
      </c>
      <c r="B621" s="153" t="s">
        <v>164</v>
      </c>
      <c r="C621" s="153" t="s">
        <v>165</v>
      </c>
      <c r="D621" s="153" t="s">
        <v>312</v>
      </c>
      <c r="E621" s="153" t="s">
        <v>167</v>
      </c>
      <c r="F621" s="136" t="s">
        <v>168</v>
      </c>
      <c r="G621" s="154">
        <v>85.341023885799999</v>
      </c>
      <c r="H621" s="154">
        <v>0</v>
      </c>
      <c r="I621" s="154">
        <v>0</v>
      </c>
      <c r="J621" s="155">
        <f t="shared" si="118"/>
        <v>0</v>
      </c>
      <c r="K621" s="155">
        <f t="shared" si="119"/>
        <v>0</v>
      </c>
      <c r="L621" s="155">
        <f>IF(F621="Current ASP",IF(ISERROR(VLOOKUP(A621,#REF!,3,FALSE)),1,1-VLOOKUP(A621,#REF!,3,FALSE)),0)</f>
        <v>0</v>
      </c>
      <c r="M621" s="137">
        <v>0</v>
      </c>
      <c r="N621" s="154">
        <f t="shared" si="120"/>
        <v>0</v>
      </c>
      <c r="O621" s="154">
        <f t="shared" si="121"/>
        <v>0</v>
      </c>
      <c r="P621" s="154">
        <f t="shared" si="122"/>
        <v>0</v>
      </c>
      <c r="Q621" s="154">
        <v>2285.8188855328117</v>
      </c>
      <c r="R621" s="154">
        <f t="shared" si="123"/>
        <v>2285.8188855328117</v>
      </c>
      <c r="S621" s="154">
        <f t="shared" si="124"/>
        <v>0</v>
      </c>
      <c r="T621" s="154">
        <f t="shared" si="125"/>
        <v>0</v>
      </c>
      <c r="U621" s="154">
        <f t="shared" si="126"/>
        <v>2285.8188855328117</v>
      </c>
      <c r="V621" s="154">
        <f t="shared" si="127"/>
        <v>0</v>
      </c>
      <c r="W621" s="154">
        <f t="shared" si="128"/>
        <v>0</v>
      </c>
      <c r="X621" s="137">
        <f t="shared" si="129"/>
        <v>0</v>
      </c>
      <c r="Y621" s="137">
        <f t="shared" si="130"/>
        <v>0</v>
      </c>
    </row>
    <row r="622" spans="1:25">
      <c r="A622" s="153">
        <v>1527</v>
      </c>
      <c r="B622" s="153" t="s">
        <v>164</v>
      </c>
      <c r="C622" s="153" t="s">
        <v>165</v>
      </c>
      <c r="D622" s="153" t="s">
        <v>311</v>
      </c>
      <c r="E622" s="153" t="s">
        <v>167</v>
      </c>
      <c r="F622" s="136" t="s">
        <v>168</v>
      </c>
      <c r="G622" s="154">
        <v>73.443975210800005</v>
      </c>
      <c r="H622" s="154">
        <v>0</v>
      </c>
      <c r="I622" s="154">
        <v>0</v>
      </c>
      <c r="J622" s="155">
        <f t="shared" si="118"/>
        <v>0</v>
      </c>
      <c r="K622" s="155">
        <f t="shared" si="119"/>
        <v>0</v>
      </c>
      <c r="L622" s="155">
        <f>IF(F622="Current ASP",IF(ISERROR(VLOOKUP(A622,#REF!,3,FALSE)),1,1-VLOOKUP(A622,#REF!,3,FALSE)),0)</f>
        <v>0</v>
      </c>
      <c r="M622" s="137">
        <v>0</v>
      </c>
      <c r="N622" s="154">
        <f t="shared" si="120"/>
        <v>0</v>
      </c>
      <c r="O622" s="154">
        <f t="shared" si="121"/>
        <v>0</v>
      </c>
      <c r="P622" s="154">
        <f t="shared" si="122"/>
        <v>0</v>
      </c>
      <c r="Q622" s="154">
        <v>843.49849571872414</v>
      </c>
      <c r="R622" s="154">
        <f t="shared" si="123"/>
        <v>843.49849571872414</v>
      </c>
      <c r="S622" s="154">
        <f t="shared" si="124"/>
        <v>0</v>
      </c>
      <c r="T622" s="154">
        <f t="shared" si="125"/>
        <v>0</v>
      </c>
      <c r="U622" s="154">
        <f t="shared" si="126"/>
        <v>843.49849571872414</v>
      </c>
      <c r="V622" s="154">
        <f t="shared" si="127"/>
        <v>0</v>
      </c>
      <c r="W622" s="154">
        <f t="shared" si="128"/>
        <v>0</v>
      </c>
      <c r="X622" s="137">
        <f t="shared" si="129"/>
        <v>0</v>
      </c>
      <c r="Y622" s="137">
        <f t="shared" si="130"/>
        <v>0</v>
      </c>
    </row>
    <row r="623" spans="1:25">
      <c r="A623" s="153">
        <v>1528</v>
      </c>
      <c r="B623" s="153" t="s">
        <v>164</v>
      </c>
      <c r="C623" s="153" t="s">
        <v>165</v>
      </c>
      <c r="D623" s="153" t="s">
        <v>311</v>
      </c>
      <c r="E623" s="153" t="s">
        <v>167</v>
      </c>
      <c r="F623" s="136" t="s">
        <v>168</v>
      </c>
      <c r="G623" s="154">
        <v>62.346569602499997</v>
      </c>
      <c r="H623" s="154">
        <v>0</v>
      </c>
      <c r="I623" s="154">
        <v>0</v>
      </c>
      <c r="J623" s="155">
        <f t="shared" si="118"/>
        <v>0</v>
      </c>
      <c r="K623" s="155">
        <f t="shared" si="119"/>
        <v>0</v>
      </c>
      <c r="L623" s="155">
        <f>IF(F623="Current ASP",IF(ISERROR(VLOOKUP(A623,#REF!,3,FALSE)),1,1-VLOOKUP(A623,#REF!,3,FALSE)),0)</f>
        <v>0</v>
      </c>
      <c r="M623" s="137">
        <v>325.14698158599998</v>
      </c>
      <c r="N623" s="154">
        <f t="shared" si="120"/>
        <v>325.14698158599998</v>
      </c>
      <c r="O623" s="154">
        <f t="shared" si="121"/>
        <v>0</v>
      </c>
      <c r="P623" s="154">
        <f t="shared" si="122"/>
        <v>0</v>
      </c>
      <c r="Q623" s="154">
        <v>1454.6111855503455</v>
      </c>
      <c r="R623" s="154">
        <f t="shared" si="123"/>
        <v>1454.6111855503455</v>
      </c>
      <c r="S623" s="154">
        <f t="shared" si="124"/>
        <v>0</v>
      </c>
      <c r="T623" s="154">
        <f t="shared" si="125"/>
        <v>0</v>
      </c>
      <c r="U623" s="154">
        <f t="shared" si="126"/>
        <v>1779.7581671363455</v>
      </c>
      <c r="V623" s="154">
        <f t="shared" si="127"/>
        <v>0</v>
      </c>
      <c r="W623" s="154">
        <f t="shared" si="128"/>
        <v>0</v>
      </c>
      <c r="X623" s="137">
        <f t="shared" si="129"/>
        <v>0</v>
      </c>
      <c r="Y623" s="137">
        <f t="shared" si="130"/>
        <v>0</v>
      </c>
    </row>
    <row r="624" spans="1:25">
      <c r="A624" s="153">
        <v>1529</v>
      </c>
      <c r="B624" s="153" t="s">
        <v>164</v>
      </c>
      <c r="C624" s="153" t="s">
        <v>165</v>
      </c>
      <c r="D624" s="153" t="s">
        <v>313</v>
      </c>
      <c r="E624" s="153" t="s">
        <v>133</v>
      </c>
      <c r="F624" s="136" t="s">
        <v>206</v>
      </c>
      <c r="G624" s="154">
        <v>59.775843811900003</v>
      </c>
      <c r="H624" s="154">
        <v>59.775843811900003</v>
      </c>
      <c r="I624" s="154">
        <v>0</v>
      </c>
      <c r="J624" s="155">
        <f t="shared" si="118"/>
        <v>1</v>
      </c>
      <c r="K624" s="155">
        <f t="shared" si="119"/>
        <v>0</v>
      </c>
      <c r="L624" s="155">
        <f>IF(F624="Current ASP",IF(ISERROR(VLOOKUP(A624,#REF!,3,FALSE)),1,1-VLOOKUP(A624,#REF!,3,FALSE)),0)</f>
        <v>1</v>
      </c>
      <c r="M624" s="137">
        <v>135.32482661099999</v>
      </c>
      <c r="N624" s="154">
        <f t="shared" si="120"/>
        <v>0</v>
      </c>
      <c r="O624" s="154">
        <f t="shared" si="121"/>
        <v>135.32482661099999</v>
      </c>
      <c r="P624" s="154">
        <f t="shared" si="122"/>
        <v>0</v>
      </c>
      <c r="Q624" s="154">
        <v>1760.4173886257108</v>
      </c>
      <c r="R624" s="154">
        <f t="shared" si="123"/>
        <v>0</v>
      </c>
      <c r="S624" s="154">
        <f t="shared" si="124"/>
        <v>1760.4173886257108</v>
      </c>
      <c r="T624" s="154">
        <f t="shared" si="125"/>
        <v>0</v>
      </c>
      <c r="U624" s="154">
        <f t="shared" si="126"/>
        <v>0</v>
      </c>
      <c r="V624" s="154">
        <f t="shared" si="127"/>
        <v>1895.7422152367108</v>
      </c>
      <c r="W624" s="154">
        <f t="shared" si="128"/>
        <v>0</v>
      </c>
      <c r="X624" s="137">
        <f t="shared" si="129"/>
        <v>0</v>
      </c>
      <c r="Y624" s="137">
        <f t="shared" si="130"/>
        <v>0</v>
      </c>
    </row>
    <row r="625" spans="1:25">
      <c r="A625" s="153">
        <v>1530</v>
      </c>
      <c r="B625" s="153" t="s">
        <v>164</v>
      </c>
      <c r="C625" s="153" t="s">
        <v>165</v>
      </c>
      <c r="D625" s="153" t="s">
        <v>313</v>
      </c>
      <c r="E625" s="153" t="s">
        <v>133</v>
      </c>
      <c r="F625" s="136" t="s">
        <v>206</v>
      </c>
      <c r="G625" s="154">
        <v>53.793842720000001</v>
      </c>
      <c r="H625" s="154">
        <v>16.864115900800002</v>
      </c>
      <c r="I625" s="154">
        <v>36.929726819199999</v>
      </c>
      <c r="J625" s="155">
        <f t="shared" si="118"/>
        <v>0.31349528213811906</v>
      </c>
      <c r="K625" s="155">
        <f t="shared" si="119"/>
        <v>0.68650471786188094</v>
      </c>
      <c r="L625" s="155">
        <f>IF(F625="Current ASP",IF(ISERROR(VLOOKUP(A625,#REF!,3,FALSE)),1,1-VLOOKUP(A625,#REF!,3,FALSE)),0)</f>
        <v>1</v>
      </c>
      <c r="M625" s="137">
        <v>0</v>
      </c>
      <c r="N625" s="154">
        <f t="shared" si="120"/>
        <v>0</v>
      </c>
      <c r="O625" s="154">
        <f t="shared" si="121"/>
        <v>0</v>
      </c>
      <c r="P625" s="154">
        <f t="shared" si="122"/>
        <v>0</v>
      </c>
      <c r="Q625" s="154">
        <v>929.02745481168972</v>
      </c>
      <c r="R625" s="154">
        <f t="shared" si="123"/>
        <v>0</v>
      </c>
      <c r="S625" s="154">
        <f t="shared" si="124"/>
        <v>291.2457240602493</v>
      </c>
      <c r="T625" s="154">
        <f t="shared" si="125"/>
        <v>637.78173075144036</v>
      </c>
      <c r="U625" s="154">
        <f t="shared" si="126"/>
        <v>0</v>
      </c>
      <c r="V625" s="154">
        <f t="shared" si="127"/>
        <v>291.2457240602493</v>
      </c>
      <c r="W625" s="154">
        <f t="shared" si="128"/>
        <v>637.78173075144036</v>
      </c>
      <c r="X625" s="137">
        <f t="shared" si="129"/>
        <v>0</v>
      </c>
      <c r="Y625" s="137">
        <f t="shared" si="130"/>
        <v>637.78173075144036</v>
      </c>
    </row>
    <row r="626" spans="1:25">
      <c r="A626" s="153">
        <v>1531</v>
      </c>
      <c r="B626" s="153" t="s">
        <v>164</v>
      </c>
      <c r="C626" s="153" t="s">
        <v>165</v>
      </c>
      <c r="D626" s="153" t="s">
        <v>313</v>
      </c>
      <c r="E626" s="153" t="s">
        <v>133</v>
      </c>
      <c r="F626" s="136" t="s">
        <v>206</v>
      </c>
      <c r="G626" s="154">
        <v>10.679836182880001</v>
      </c>
      <c r="H626" s="154">
        <v>1.24885844804</v>
      </c>
      <c r="I626" s="154">
        <v>9.4309777348400008</v>
      </c>
      <c r="J626" s="155">
        <f t="shared" si="118"/>
        <v>0.11693610525992393</v>
      </c>
      <c r="K626" s="155">
        <f t="shared" si="119"/>
        <v>0.88306389474007607</v>
      </c>
      <c r="L626" s="155">
        <f>IF(F626="Current ASP",IF(ISERROR(VLOOKUP(A626,#REF!,3,FALSE)),1,1-VLOOKUP(A626,#REF!,3,FALSE)),0)</f>
        <v>1</v>
      </c>
      <c r="M626" s="137">
        <v>0</v>
      </c>
      <c r="N626" s="154">
        <f t="shared" si="120"/>
        <v>0</v>
      </c>
      <c r="O626" s="154">
        <f t="shared" si="121"/>
        <v>0</v>
      </c>
      <c r="P626" s="154">
        <f t="shared" si="122"/>
        <v>0</v>
      </c>
      <c r="Q626" s="154">
        <v>244.18859335845892</v>
      </c>
      <c r="R626" s="154">
        <f t="shared" si="123"/>
        <v>0</v>
      </c>
      <c r="S626" s="154">
        <f t="shared" si="124"/>
        <v>28.554463056237513</v>
      </c>
      <c r="T626" s="154">
        <f t="shared" si="125"/>
        <v>215.63413030222139</v>
      </c>
      <c r="U626" s="154">
        <f t="shared" si="126"/>
        <v>0</v>
      </c>
      <c r="V626" s="154">
        <f t="shared" si="127"/>
        <v>28.554463056237513</v>
      </c>
      <c r="W626" s="154">
        <f t="shared" si="128"/>
        <v>215.63413030222139</v>
      </c>
      <c r="X626" s="137">
        <f t="shared" si="129"/>
        <v>0</v>
      </c>
      <c r="Y626" s="137">
        <f t="shared" si="130"/>
        <v>215.63413030222139</v>
      </c>
    </row>
    <row r="627" spans="1:25">
      <c r="A627" s="153">
        <v>1532</v>
      </c>
      <c r="B627" s="153" t="s">
        <v>164</v>
      </c>
      <c r="C627" s="153" t="s">
        <v>165</v>
      </c>
      <c r="D627" s="153" t="s">
        <v>313</v>
      </c>
      <c r="E627" s="153" t="s">
        <v>133</v>
      </c>
      <c r="F627" s="136" t="s">
        <v>206</v>
      </c>
      <c r="G627" s="154">
        <v>49.057986890959995</v>
      </c>
      <c r="H627" s="154">
        <v>32.766865381199992</v>
      </c>
      <c r="I627" s="154">
        <v>16.29112150976</v>
      </c>
      <c r="J627" s="155">
        <f t="shared" si="118"/>
        <v>0.66792111657639175</v>
      </c>
      <c r="K627" s="155">
        <f t="shared" si="119"/>
        <v>0.33207888342360825</v>
      </c>
      <c r="L627" s="155">
        <f>IF(F627="Current ASP",IF(ISERROR(VLOOKUP(A627,#REF!,3,FALSE)),1,1-VLOOKUP(A627,#REF!,3,FALSE)),0)</f>
        <v>1</v>
      </c>
      <c r="M627" s="137">
        <v>172.06459854100001</v>
      </c>
      <c r="N627" s="154">
        <f t="shared" si="120"/>
        <v>0</v>
      </c>
      <c r="O627" s="154">
        <f t="shared" si="121"/>
        <v>114.92557878077331</v>
      </c>
      <c r="P627" s="154">
        <f t="shared" si="122"/>
        <v>57.139019760226695</v>
      </c>
      <c r="Q627" s="154">
        <v>3200.6923928940109</v>
      </c>
      <c r="R627" s="154">
        <f t="shared" si="123"/>
        <v>0</v>
      </c>
      <c r="S627" s="154">
        <f t="shared" si="124"/>
        <v>2137.8100368793312</v>
      </c>
      <c r="T627" s="154">
        <f t="shared" si="125"/>
        <v>1062.88235601468</v>
      </c>
      <c r="U627" s="154">
        <f t="shared" si="126"/>
        <v>0</v>
      </c>
      <c r="V627" s="154">
        <f t="shared" si="127"/>
        <v>2252.7356156601045</v>
      </c>
      <c r="W627" s="154">
        <f t="shared" si="128"/>
        <v>1120.0213757749068</v>
      </c>
      <c r="X627" s="137">
        <f t="shared" si="129"/>
        <v>57.139019760226695</v>
      </c>
      <c r="Y627" s="137">
        <f t="shared" si="130"/>
        <v>1062.88235601468</v>
      </c>
    </row>
    <row r="628" spans="1:25">
      <c r="A628" s="153">
        <v>1533</v>
      </c>
      <c r="B628" s="153" t="s">
        <v>164</v>
      </c>
      <c r="C628" s="153" t="s">
        <v>165</v>
      </c>
      <c r="D628" s="153" t="s">
        <v>312</v>
      </c>
      <c r="E628" s="153" t="s">
        <v>133</v>
      </c>
      <c r="F628" s="136" t="s">
        <v>206</v>
      </c>
      <c r="G628" s="154">
        <v>64.701180912989997</v>
      </c>
      <c r="H628" s="154">
        <v>62.018003842100001</v>
      </c>
      <c r="I628" s="154">
        <v>2.6831770708899998</v>
      </c>
      <c r="J628" s="155">
        <f t="shared" si="118"/>
        <v>0.9585297048210244</v>
      </c>
      <c r="K628" s="155">
        <f t="shared" si="119"/>
        <v>4.1470295178975602E-2</v>
      </c>
      <c r="L628" s="155">
        <f>IF(F628="Current ASP",IF(ISERROR(VLOOKUP(A628,#REF!,3,FALSE)),1,1-VLOOKUP(A628,#REF!,3,FALSE)),0)</f>
        <v>1</v>
      </c>
      <c r="M628" s="137">
        <v>0</v>
      </c>
      <c r="N628" s="154">
        <f t="shared" si="120"/>
        <v>0</v>
      </c>
      <c r="O628" s="154">
        <f t="shared" si="121"/>
        <v>0</v>
      </c>
      <c r="P628" s="154">
        <f t="shared" si="122"/>
        <v>0</v>
      </c>
      <c r="Q628" s="154">
        <v>373.44981492356527</v>
      </c>
      <c r="R628" s="154">
        <f t="shared" si="123"/>
        <v>0</v>
      </c>
      <c r="S628" s="154">
        <f t="shared" si="124"/>
        <v>357.96274086415121</v>
      </c>
      <c r="T628" s="154">
        <f t="shared" si="125"/>
        <v>15.487074059414059</v>
      </c>
      <c r="U628" s="154">
        <f t="shared" si="126"/>
        <v>0</v>
      </c>
      <c r="V628" s="154">
        <f t="shared" si="127"/>
        <v>357.96274086415121</v>
      </c>
      <c r="W628" s="154">
        <f t="shared" si="128"/>
        <v>15.487074059414059</v>
      </c>
      <c r="X628" s="137">
        <f t="shared" si="129"/>
        <v>0</v>
      </c>
      <c r="Y628" s="137">
        <f t="shared" si="130"/>
        <v>15.487074059414059</v>
      </c>
    </row>
    <row r="629" spans="1:25">
      <c r="A629" s="153">
        <v>1534</v>
      </c>
      <c r="B629" s="153" t="s">
        <v>164</v>
      </c>
      <c r="C629" s="153" t="s">
        <v>165</v>
      </c>
      <c r="D629" s="153" t="s">
        <v>312</v>
      </c>
      <c r="E629" s="153" t="s">
        <v>133</v>
      </c>
      <c r="F629" s="136" t="s">
        <v>206</v>
      </c>
      <c r="G629" s="154">
        <v>58.571661277700002</v>
      </c>
      <c r="H629" s="154">
        <v>42.245602219000006</v>
      </c>
      <c r="I629" s="154">
        <v>16.3260590587</v>
      </c>
      <c r="J629" s="155">
        <f t="shared" si="118"/>
        <v>0.72126351374438791</v>
      </c>
      <c r="K629" s="155">
        <f t="shared" si="119"/>
        <v>0.27873648625561209</v>
      </c>
      <c r="L629" s="155">
        <f>IF(F629="Current ASP",IF(ISERROR(VLOOKUP(A629,#REF!,3,FALSE)),1,1-VLOOKUP(A629,#REF!,3,FALSE)),0)</f>
        <v>1</v>
      </c>
      <c r="M629" s="137">
        <v>0</v>
      </c>
      <c r="N629" s="154">
        <f t="shared" si="120"/>
        <v>0</v>
      </c>
      <c r="O629" s="154">
        <f t="shared" si="121"/>
        <v>0</v>
      </c>
      <c r="P629" s="154">
        <f t="shared" si="122"/>
        <v>0</v>
      </c>
      <c r="Q629" s="154">
        <v>362.57060537747583</v>
      </c>
      <c r="R629" s="154">
        <f t="shared" si="123"/>
        <v>0</v>
      </c>
      <c r="S629" s="154">
        <f t="shared" si="124"/>
        <v>261.50894881498806</v>
      </c>
      <c r="T629" s="154">
        <f t="shared" si="125"/>
        <v>101.06165656248774</v>
      </c>
      <c r="U629" s="154">
        <f t="shared" si="126"/>
        <v>0</v>
      </c>
      <c r="V629" s="154">
        <f t="shared" si="127"/>
        <v>261.50894881498806</v>
      </c>
      <c r="W629" s="154">
        <f t="shared" si="128"/>
        <v>101.06165656248774</v>
      </c>
      <c r="X629" s="137">
        <f t="shared" si="129"/>
        <v>0</v>
      </c>
      <c r="Y629" s="137">
        <f t="shared" si="130"/>
        <v>101.06165656248774</v>
      </c>
    </row>
    <row r="630" spans="1:25">
      <c r="A630" s="153">
        <v>1535</v>
      </c>
      <c r="B630" s="153" t="s">
        <v>164</v>
      </c>
      <c r="C630" s="153" t="s">
        <v>165</v>
      </c>
      <c r="D630" s="153" t="s">
        <v>312</v>
      </c>
      <c r="E630" s="153" t="s">
        <v>167</v>
      </c>
      <c r="F630" s="136" t="s">
        <v>168</v>
      </c>
      <c r="G630" s="154">
        <v>22.434900667000001</v>
      </c>
      <c r="H630" s="154">
        <v>0</v>
      </c>
      <c r="I630" s="154">
        <v>0</v>
      </c>
      <c r="J630" s="155">
        <f t="shared" si="118"/>
        <v>0</v>
      </c>
      <c r="K630" s="155">
        <f t="shared" si="119"/>
        <v>0</v>
      </c>
      <c r="L630" s="155">
        <f>IF(F630="Current ASP",IF(ISERROR(VLOOKUP(A630,#REF!,3,FALSE)),1,1-VLOOKUP(A630,#REF!,3,FALSE)),0)</f>
        <v>0</v>
      </c>
      <c r="M630" s="137">
        <v>727.14261373500005</v>
      </c>
      <c r="N630" s="154">
        <f t="shared" si="120"/>
        <v>727.14261373500005</v>
      </c>
      <c r="O630" s="154">
        <f t="shared" si="121"/>
        <v>0</v>
      </c>
      <c r="P630" s="154">
        <f t="shared" si="122"/>
        <v>0</v>
      </c>
      <c r="Q630" s="154">
        <v>1123.092125890465</v>
      </c>
      <c r="R630" s="154">
        <f t="shared" si="123"/>
        <v>1123.092125890465</v>
      </c>
      <c r="S630" s="154">
        <f t="shared" si="124"/>
        <v>0</v>
      </c>
      <c r="T630" s="154">
        <f t="shared" si="125"/>
        <v>0</v>
      </c>
      <c r="U630" s="154">
        <f t="shared" si="126"/>
        <v>1850.234739625465</v>
      </c>
      <c r="V630" s="154">
        <f t="shared" si="127"/>
        <v>0</v>
      </c>
      <c r="W630" s="154">
        <f t="shared" si="128"/>
        <v>0</v>
      </c>
      <c r="X630" s="137">
        <f t="shared" si="129"/>
        <v>0</v>
      </c>
      <c r="Y630" s="137">
        <f t="shared" si="130"/>
        <v>0</v>
      </c>
    </row>
    <row r="631" spans="1:25">
      <c r="A631" s="153">
        <v>1536</v>
      </c>
      <c r="B631" s="153" t="s">
        <v>164</v>
      </c>
      <c r="C631" s="153" t="s">
        <v>165</v>
      </c>
      <c r="D631" s="153" t="s">
        <v>312</v>
      </c>
      <c r="E631" s="153" t="s">
        <v>133</v>
      </c>
      <c r="F631" s="136" t="s">
        <v>206</v>
      </c>
      <c r="G631" s="154">
        <v>87.134422639280587</v>
      </c>
      <c r="H631" s="154">
        <v>87.134217896699994</v>
      </c>
      <c r="I631" s="154">
        <v>2.04742580595E-4</v>
      </c>
      <c r="J631" s="155">
        <f t="shared" si="118"/>
        <v>0.99999765026754761</v>
      </c>
      <c r="K631" s="155">
        <f t="shared" si="119"/>
        <v>2.3497324523891194E-6</v>
      </c>
      <c r="L631" s="155">
        <f>IF(F631="Current ASP",IF(ISERROR(VLOOKUP(A631,#REF!,3,FALSE)),1,1-VLOOKUP(A631,#REF!,3,FALSE)),0)</f>
        <v>1</v>
      </c>
      <c r="M631" s="137">
        <v>0</v>
      </c>
      <c r="N631" s="154">
        <f t="shared" si="120"/>
        <v>0</v>
      </c>
      <c r="O631" s="154">
        <f t="shared" si="121"/>
        <v>0</v>
      </c>
      <c r="P631" s="154">
        <f t="shared" si="122"/>
        <v>0</v>
      </c>
      <c r="Q631" s="154">
        <v>4736.9999999999854</v>
      </c>
      <c r="R631" s="154">
        <f t="shared" si="123"/>
        <v>0</v>
      </c>
      <c r="S631" s="154">
        <f t="shared" si="124"/>
        <v>4736.9888693173589</v>
      </c>
      <c r="T631" s="154">
        <f t="shared" si="125"/>
        <v>1.1130682626967224E-2</v>
      </c>
      <c r="U631" s="154">
        <f t="shared" si="126"/>
        <v>0</v>
      </c>
      <c r="V631" s="154">
        <f t="shared" si="127"/>
        <v>4736.9888693173589</v>
      </c>
      <c r="W631" s="154">
        <f t="shared" si="128"/>
        <v>1.1130682626967224E-2</v>
      </c>
      <c r="X631" s="137">
        <f t="shared" si="129"/>
        <v>0</v>
      </c>
      <c r="Y631" s="137">
        <f t="shared" si="130"/>
        <v>1.1130682626967224E-2</v>
      </c>
    </row>
    <row r="632" spans="1:25">
      <c r="A632" s="153">
        <v>1537</v>
      </c>
      <c r="B632" s="153" t="s">
        <v>164</v>
      </c>
      <c r="C632" s="153" t="s">
        <v>165</v>
      </c>
      <c r="D632" s="153" t="s">
        <v>312</v>
      </c>
      <c r="E632" s="153" t="s">
        <v>133</v>
      </c>
      <c r="F632" s="136" t="s">
        <v>206</v>
      </c>
      <c r="G632" s="154">
        <v>0.47091765800000002</v>
      </c>
      <c r="H632" s="154">
        <v>0.47091765800000002</v>
      </c>
      <c r="I632" s="154">
        <v>0</v>
      </c>
      <c r="J632" s="155">
        <f t="shared" si="118"/>
        <v>1</v>
      </c>
      <c r="K632" s="155">
        <f t="shared" si="119"/>
        <v>0</v>
      </c>
      <c r="L632" s="155">
        <f>IF(F632="Current ASP",IF(ISERROR(VLOOKUP(A632,#REF!,3,FALSE)),1,1-VLOOKUP(A632,#REF!,3,FALSE)),0)</f>
        <v>1</v>
      </c>
      <c r="M632" s="137">
        <v>0</v>
      </c>
      <c r="N632" s="154">
        <f t="shared" si="120"/>
        <v>0</v>
      </c>
      <c r="O632" s="154">
        <f t="shared" si="121"/>
        <v>0</v>
      </c>
      <c r="P632" s="154">
        <f t="shared" si="122"/>
        <v>0</v>
      </c>
      <c r="Q632" s="154">
        <v>138.48763647449638</v>
      </c>
      <c r="R632" s="154">
        <f t="shared" si="123"/>
        <v>0</v>
      </c>
      <c r="S632" s="154">
        <f t="shared" si="124"/>
        <v>138.48763647449638</v>
      </c>
      <c r="T632" s="154">
        <f t="shared" si="125"/>
        <v>0</v>
      </c>
      <c r="U632" s="154">
        <f t="shared" si="126"/>
        <v>0</v>
      </c>
      <c r="V632" s="154">
        <f t="shared" si="127"/>
        <v>138.48763647449638</v>
      </c>
      <c r="W632" s="154">
        <f t="shared" si="128"/>
        <v>0</v>
      </c>
      <c r="X632" s="137">
        <f t="shared" si="129"/>
        <v>0</v>
      </c>
      <c r="Y632" s="137">
        <f t="shared" si="130"/>
        <v>0</v>
      </c>
    </row>
    <row r="633" spans="1:25">
      <c r="A633" s="153">
        <v>1538</v>
      </c>
      <c r="B633" s="153" t="s">
        <v>164</v>
      </c>
      <c r="C633" s="153" t="s">
        <v>165</v>
      </c>
      <c r="D633" s="153" t="s">
        <v>313</v>
      </c>
      <c r="E633" s="153" t="s">
        <v>133</v>
      </c>
      <c r="F633" s="136" t="s">
        <v>206</v>
      </c>
      <c r="G633" s="154">
        <v>20.74858072696</v>
      </c>
      <c r="H633" s="154">
        <v>1.2011159319600004</v>
      </c>
      <c r="I633" s="154">
        <v>19.547464795</v>
      </c>
      <c r="J633" s="155">
        <f t="shared" si="118"/>
        <v>5.7889064691509777E-2</v>
      </c>
      <c r="K633" s="155">
        <f t="shared" si="119"/>
        <v>0.94211093530849022</v>
      </c>
      <c r="L633" s="155">
        <f>IF(F633="Current ASP",IF(ISERROR(VLOOKUP(A633,#REF!,3,FALSE)),1,1-VLOOKUP(A633,#REF!,3,FALSE)),0)</f>
        <v>1</v>
      </c>
      <c r="M633" s="137">
        <v>0</v>
      </c>
      <c r="N633" s="154">
        <f t="shared" si="120"/>
        <v>0</v>
      </c>
      <c r="O633" s="154">
        <f t="shared" si="121"/>
        <v>0</v>
      </c>
      <c r="P633" s="154">
        <f t="shared" si="122"/>
        <v>0</v>
      </c>
      <c r="Q633" s="154">
        <v>458.38325574226235</v>
      </c>
      <c r="R633" s="154">
        <f t="shared" si="123"/>
        <v>0</v>
      </c>
      <c r="S633" s="154">
        <f t="shared" si="124"/>
        <v>26.535377945168694</v>
      </c>
      <c r="T633" s="154">
        <f t="shared" si="125"/>
        <v>431.84787779709364</v>
      </c>
      <c r="U633" s="154">
        <f t="shared" si="126"/>
        <v>0</v>
      </c>
      <c r="V633" s="154">
        <f t="shared" si="127"/>
        <v>26.535377945168694</v>
      </c>
      <c r="W633" s="154">
        <f t="shared" si="128"/>
        <v>431.84787779709364</v>
      </c>
      <c r="X633" s="137">
        <f t="shared" si="129"/>
        <v>0</v>
      </c>
      <c r="Y633" s="137">
        <f t="shared" si="130"/>
        <v>431.84787779709364</v>
      </c>
    </row>
    <row r="634" spans="1:25">
      <c r="A634" s="153">
        <v>1539</v>
      </c>
      <c r="B634" s="153" t="s">
        <v>164</v>
      </c>
      <c r="C634" s="153" t="s">
        <v>165</v>
      </c>
      <c r="D634" s="153" t="s">
        <v>312</v>
      </c>
      <c r="E634" s="153" t="s">
        <v>133</v>
      </c>
      <c r="F634" s="136" t="s">
        <v>206</v>
      </c>
      <c r="G634" s="154">
        <v>84.312406853200002</v>
      </c>
      <c r="H634" s="154">
        <v>80.718576435100005</v>
      </c>
      <c r="I634" s="154">
        <v>3.5938304181</v>
      </c>
      <c r="J634" s="155">
        <f t="shared" si="118"/>
        <v>0.9573748330496914</v>
      </c>
      <c r="K634" s="155">
        <f t="shared" si="119"/>
        <v>4.2625166950308602E-2</v>
      </c>
      <c r="L634" s="155">
        <f>IF(F634="Current ASP",IF(ISERROR(VLOOKUP(A634,#REF!,3,FALSE)),1,1-VLOOKUP(A634,#REF!,3,FALSE)),0)</f>
        <v>1</v>
      </c>
      <c r="M634" s="137">
        <v>0</v>
      </c>
      <c r="N634" s="154">
        <f t="shared" si="120"/>
        <v>0</v>
      </c>
      <c r="O634" s="154">
        <f t="shared" si="121"/>
        <v>0</v>
      </c>
      <c r="P634" s="154">
        <f t="shared" si="122"/>
        <v>0</v>
      </c>
      <c r="Q634" s="154">
        <v>37.779656622157965</v>
      </c>
      <c r="R634" s="154">
        <f t="shared" si="123"/>
        <v>0</v>
      </c>
      <c r="S634" s="154">
        <f t="shared" si="124"/>
        <v>36.169292451313147</v>
      </c>
      <c r="T634" s="154">
        <f t="shared" si="125"/>
        <v>1.6103641708448153</v>
      </c>
      <c r="U634" s="154">
        <f t="shared" si="126"/>
        <v>0</v>
      </c>
      <c r="V634" s="154">
        <f t="shared" si="127"/>
        <v>36.169292451313147</v>
      </c>
      <c r="W634" s="154">
        <f t="shared" si="128"/>
        <v>1.6103641708448153</v>
      </c>
      <c r="X634" s="137">
        <f t="shared" si="129"/>
        <v>0</v>
      </c>
      <c r="Y634" s="137">
        <f t="shared" si="130"/>
        <v>1.6103641708448153</v>
      </c>
    </row>
    <row r="635" spans="1:25">
      <c r="A635" s="153">
        <v>1540</v>
      </c>
      <c r="B635" s="153" t="s">
        <v>164</v>
      </c>
      <c r="C635" s="153" t="s">
        <v>165</v>
      </c>
      <c r="D635" s="153" t="s">
        <v>312</v>
      </c>
      <c r="E635" s="153" t="s">
        <v>133</v>
      </c>
      <c r="F635" s="136" t="s">
        <v>206</v>
      </c>
      <c r="G635" s="154">
        <v>73.453449762399998</v>
      </c>
      <c r="H635" s="154">
        <v>73.453449762399998</v>
      </c>
      <c r="I635" s="154">
        <v>0</v>
      </c>
      <c r="J635" s="155">
        <f t="shared" si="118"/>
        <v>1</v>
      </c>
      <c r="K635" s="155">
        <f t="shared" si="119"/>
        <v>0</v>
      </c>
      <c r="L635" s="155">
        <f>IF(F635="Current ASP",IF(ISERROR(VLOOKUP(A635,#REF!,3,FALSE)),1,1-VLOOKUP(A635,#REF!,3,FALSE)),0)</f>
        <v>1</v>
      </c>
      <c r="M635" s="137">
        <v>0</v>
      </c>
      <c r="N635" s="154">
        <f t="shared" si="120"/>
        <v>0</v>
      </c>
      <c r="O635" s="154">
        <f t="shared" si="121"/>
        <v>0</v>
      </c>
      <c r="P635" s="154">
        <f t="shared" si="122"/>
        <v>0</v>
      </c>
      <c r="Q635" s="154">
        <v>1097.1878896988349</v>
      </c>
      <c r="R635" s="154">
        <f t="shared" si="123"/>
        <v>0</v>
      </c>
      <c r="S635" s="154">
        <f t="shared" si="124"/>
        <v>1097.1878896988349</v>
      </c>
      <c r="T635" s="154">
        <f t="shared" si="125"/>
        <v>0</v>
      </c>
      <c r="U635" s="154">
        <f t="shared" si="126"/>
        <v>0</v>
      </c>
      <c r="V635" s="154">
        <f t="shared" si="127"/>
        <v>1097.1878896988349</v>
      </c>
      <c r="W635" s="154">
        <f t="shared" si="128"/>
        <v>0</v>
      </c>
      <c r="X635" s="137">
        <f t="shared" si="129"/>
        <v>0</v>
      </c>
      <c r="Y635" s="137">
        <f t="shared" si="130"/>
        <v>0</v>
      </c>
    </row>
    <row r="636" spans="1:25">
      <c r="A636" s="153">
        <v>1541</v>
      </c>
      <c r="B636" s="153" t="s">
        <v>164</v>
      </c>
      <c r="C636" s="153" t="s">
        <v>165</v>
      </c>
      <c r="D636" s="153" t="s">
        <v>312</v>
      </c>
      <c r="E636" s="153" t="s">
        <v>133</v>
      </c>
      <c r="F636" s="136" t="s">
        <v>206</v>
      </c>
      <c r="G636" s="154">
        <v>21.626260699429999</v>
      </c>
      <c r="H636" s="154">
        <v>12.618328588899999</v>
      </c>
      <c r="I636" s="154">
        <v>9.0079321105299996</v>
      </c>
      <c r="J636" s="155">
        <f t="shared" si="118"/>
        <v>0.58347250892210778</v>
      </c>
      <c r="K636" s="155">
        <f t="shared" si="119"/>
        <v>0.41652749107789222</v>
      </c>
      <c r="L636" s="155">
        <f>IF(F636="Current ASP",IF(ISERROR(VLOOKUP(A636,#REF!,3,FALSE)),1,1-VLOOKUP(A636,#REF!,3,FALSE)),0)</f>
        <v>1</v>
      </c>
      <c r="M636" s="137">
        <v>0</v>
      </c>
      <c r="N636" s="154">
        <f t="shared" si="120"/>
        <v>0</v>
      </c>
      <c r="O636" s="154">
        <f t="shared" si="121"/>
        <v>0</v>
      </c>
      <c r="P636" s="154">
        <f t="shared" si="122"/>
        <v>0</v>
      </c>
      <c r="Q636" s="154">
        <v>503.56158411820326</v>
      </c>
      <c r="R636" s="154">
        <f t="shared" si="123"/>
        <v>0</v>
      </c>
      <c r="S636" s="154">
        <f t="shared" si="124"/>
        <v>293.81434088223909</v>
      </c>
      <c r="T636" s="154">
        <f t="shared" si="125"/>
        <v>209.74724323596419</v>
      </c>
      <c r="U636" s="154">
        <f t="shared" si="126"/>
        <v>0</v>
      </c>
      <c r="V636" s="154">
        <f t="shared" si="127"/>
        <v>293.81434088223909</v>
      </c>
      <c r="W636" s="154">
        <f t="shared" si="128"/>
        <v>209.74724323596419</v>
      </c>
      <c r="X636" s="137">
        <f t="shared" si="129"/>
        <v>0</v>
      </c>
      <c r="Y636" s="137">
        <f t="shared" si="130"/>
        <v>209.74724323596419</v>
      </c>
    </row>
    <row r="637" spans="1:25">
      <c r="A637" s="153">
        <v>1542</v>
      </c>
      <c r="B637" s="153" t="s">
        <v>164</v>
      </c>
      <c r="C637" s="153" t="s">
        <v>165</v>
      </c>
      <c r="D637" s="153" t="s">
        <v>312</v>
      </c>
      <c r="E637" s="153" t="s">
        <v>133</v>
      </c>
      <c r="F637" s="136" t="s">
        <v>206</v>
      </c>
      <c r="G637" s="154">
        <v>0.26505201526599997</v>
      </c>
      <c r="H637" s="154">
        <v>0.26505201526599997</v>
      </c>
      <c r="I637" s="154">
        <v>0</v>
      </c>
      <c r="J637" s="155">
        <f t="shared" si="118"/>
        <v>1</v>
      </c>
      <c r="K637" s="155">
        <f t="shared" si="119"/>
        <v>0</v>
      </c>
      <c r="L637" s="155">
        <f>IF(F637="Current ASP",IF(ISERROR(VLOOKUP(A637,#REF!,3,FALSE)),1,1-VLOOKUP(A637,#REF!,3,FALSE)),0)</f>
        <v>1</v>
      </c>
      <c r="M637" s="137">
        <v>0</v>
      </c>
      <c r="N637" s="154">
        <f t="shared" si="120"/>
        <v>0</v>
      </c>
      <c r="O637" s="154">
        <f t="shared" si="121"/>
        <v>0</v>
      </c>
      <c r="P637" s="154">
        <f t="shared" si="122"/>
        <v>0</v>
      </c>
      <c r="Q637" s="154">
        <v>170.67371436639652</v>
      </c>
      <c r="R637" s="154">
        <f t="shared" si="123"/>
        <v>0</v>
      </c>
      <c r="S637" s="154">
        <f t="shared" si="124"/>
        <v>170.67371436639652</v>
      </c>
      <c r="T637" s="154">
        <f t="shared" si="125"/>
        <v>0</v>
      </c>
      <c r="U637" s="154">
        <f t="shared" si="126"/>
        <v>0</v>
      </c>
      <c r="V637" s="154">
        <f t="shared" si="127"/>
        <v>170.67371436639652</v>
      </c>
      <c r="W637" s="154">
        <f t="shared" si="128"/>
        <v>0</v>
      </c>
      <c r="X637" s="137">
        <f t="shared" si="129"/>
        <v>0</v>
      </c>
      <c r="Y637" s="137">
        <f t="shared" si="130"/>
        <v>0</v>
      </c>
    </row>
    <row r="638" spans="1:25">
      <c r="A638" s="153">
        <v>1543</v>
      </c>
      <c r="B638" s="153" t="s">
        <v>164</v>
      </c>
      <c r="C638" s="153" t="s">
        <v>165</v>
      </c>
      <c r="D638" s="153" t="s">
        <v>309</v>
      </c>
      <c r="E638" s="153" t="s">
        <v>167</v>
      </c>
      <c r="F638" s="136" t="s">
        <v>168</v>
      </c>
      <c r="G638" s="154">
        <v>53.513657210600002</v>
      </c>
      <c r="H638" s="154">
        <v>0</v>
      </c>
      <c r="I638" s="154">
        <v>0</v>
      </c>
      <c r="J638" s="155">
        <f t="shared" si="118"/>
        <v>0</v>
      </c>
      <c r="K638" s="155">
        <f t="shared" si="119"/>
        <v>0</v>
      </c>
      <c r="L638" s="155">
        <f>IF(F638="Current ASP",IF(ISERROR(VLOOKUP(A638,#REF!,3,FALSE)),1,1-VLOOKUP(A638,#REF!,3,FALSE)),0)</f>
        <v>0</v>
      </c>
      <c r="M638" s="137">
        <v>2647.04117864</v>
      </c>
      <c r="N638" s="154">
        <f t="shared" si="120"/>
        <v>2647.04117864</v>
      </c>
      <c r="O638" s="154">
        <f t="shared" si="121"/>
        <v>0</v>
      </c>
      <c r="P638" s="154">
        <f t="shared" si="122"/>
        <v>0</v>
      </c>
      <c r="Q638" s="154">
        <v>203.92900177054898</v>
      </c>
      <c r="R638" s="154">
        <f t="shared" si="123"/>
        <v>203.92900177054898</v>
      </c>
      <c r="S638" s="154">
        <f t="shared" si="124"/>
        <v>0</v>
      </c>
      <c r="T638" s="154">
        <f t="shared" si="125"/>
        <v>0</v>
      </c>
      <c r="U638" s="154">
        <f t="shared" si="126"/>
        <v>2850.9701804105489</v>
      </c>
      <c r="V638" s="154">
        <f t="shared" si="127"/>
        <v>0</v>
      </c>
      <c r="W638" s="154">
        <f t="shared" si="128"/>
        <v>0</v>
      </c>
      <c r="X638" s="137">
        <f t="shared" si="129"/>
        <v>0</v>
      </c>
      <c r="Y638" s="137">
        <f t="shared" si="130"/>
        <v>0</v>
      </c>
    </row>
    <row r="639" spans="1:25">
      <c r="A639" s="153">
        <v>1544</v>
      </c>
      <c r="B639" s="153" t="s">
        <v>164</v>
      </c>
      <c r="C639" s="153" t="s">
        <v>226</v>
      </c>
      <c r="D639" s="153" t="s">
        <v>314</v>
      </c>
      <c r="E639" s="153" t="s">
        <v>133</v>
      </c>
      <c r="F639" s="136" t="s">
        <v>206</v>
      </c>
      <c r="G639" s="154">
        <v>12.214097542599999</v>
      </c>
      <c r="H639" s="154">
        <v>0</v>
      </c>
      <c r="I639" s="154">
        <v>12.214097542599999</v>
      </c>
      <c r="J639" s="155">
        <f t="shared" si="118"/>
        <v>0</v>
      </c>
      <c r="K639" s="155">
        <f t="shared" si="119"/>
        <v>1</v>
      </c>
      <c r="L639" s="155">
        <f>IF(F639="Current ASP",IF(ISERROR(VLOOKUP(A639,#REF!,3,FALSE)),1,1-VLOOKUP(A639,#REF!,3,FALSE)),0)</f>
        <v>1</v>
      </c>
      <c r="M639" s="137">
        <v>0</v>
      </c>
      <c r="N639" s="154">
        <f t="shared" si="120"/>
        <v>0</v>
      </c>
      <c r="O639" s="154">
        <f t="shared" si="121"/>
        <v>0</v>
      </c>
      <c r="P639" s="154">
        <f t="shared" si="122"/>
        <v>0</v>
      </c>
      <c r="Q639" s="154">
        <v>10.431690262185963</v>
      </c>
      <c r="R639" s="154">
        <f t="shared" si="123"/>
        <v>0</v>
      </c>
      <c r="S639" s="154">
        <f t="shared" si="124"/>
        <v>0</v>
      </c>
      <c r="T639" s="154">
        <f t="shared" si="125"/>
        <v>10.431690262185963</v>
      </c>
      <c r="U639" s="154">
        <f t="shared" si="126"/>
        <v>0</v>
      </c>
      <c r="V639" s="154">
        <f t="shared" si="127"/>
        <v>0</v>
      </c>
      <c r="W639" s="154">
        <f t="shared" si="128"/>
        <v>10.431690262185963</v>
      </c>
      <c r="X639" s="137">
        <f t="shared" si="129"/>
        <v>0</v>
      </c>
      <c r="Y639" s="137">
        <f t="shared" si="130"/>
        <v>10.431690262185963</v>
      </c>
    </row>
    <row r="640" spans="1:25">
      <c r="A640" s="153">
        <v>1545</v>
      </c>
      <c r="B640" s="153" t="s">
        <v>164</v>
      </c>
      <c r="C640" s="153" t="s">
        <v>226</v>
      </c>
      <c r="D640" s="153" t="s">
        <v>315</v>
      </c>
      <c r="E640" s="153" t="s">
        <v>133</v>
      </c>
      <c r="F640" s="136" t="s">
        <v>206</v>
      </c>
      <c r="G640" s="154">
        <v>27.735705138699998</v>
      </c>
      <c r="H640" s="154">
        <v>0</v>
      </c>
      <c r="I640" s="154">
        <v>27.735705138699998</v>
      </c>
      <c r="J640" s="155">
        <f t="shared" si="118"/>
        <v>0</v>
      </c>
      <c r="K640" s="155">
        <f t="shared" si="119"/>
        <v>1</v>
      </c>
      <c r="L640" s="155">
        <f>IF(F640="Current ASP",IF(ISERROR(VLOOKUP(A640,#REF!,3,FALSE)),1,1-VLOOKUP(A640,#REF!,3,FALSE)),0)</f>
        <v>1</v>
      </c>
      <c r="M640" s="137">
        <v>0</v>
      </c>
      <c r="N640" s="154">
        <f t="shared" si="120"/>
        <v>0</v>
      </c>
      <c r="O640" s="154">
        <f t="shared" si="121"/>
        <v>0</v>
      </c>
      <c r="P640" s="154">
        <f t="shared" si="122"/>
        <v>0</v>
      </c>
      <c r="Q640" s="154">
        <v>44.923558910590529</v>
      </c>
      <c r="R640" s="154">
        <f t="shared" si="123"/>
        <v>0</v>
      </c>
      <c r="S640" s="154">
        <f t="shared" si="124"/>
        <v>0</v>
      </c>
      <c r="T640" s="154">
        <f t="shared" si="125"/>
        <v>44.923558910590529</v>
      </c>
      <c r="U640" s="154">
        <f t="shared" si="126"/>
        <v>0</v>
      </c>
      <c r="V640" s="154">
        <f t="shared" si="127"/>
        <v>0</v>
      </c>
      <c r="W640" s="154">
        <f t="shared" si="128"/>
        <v>44.923558910590529</v>
      </c>
      <c r="X640" s="137">
        <f t="shared" si="129"/>
        <v>0</v>
      </c>
      <c r="Y640" s="137">
        <f t="shared" si="130"/>
        <v>44.923558910590529</v>
      </c>
    </row>
    <row r="641" spans="1:25">
      <c r="A641" s="153">
        <v>1546</v>
      </c>
      <c r="B641" s="153" t="s">
        <v>164</v>
      </c>
      <c r="C641" s="153" t="s">
        <v>226</v>
      </c>
      <c r="D641" s="153" t="s">
        <v>315</v>
      </c>
      <c r="E641" s="153" t="s">
        <v>133</v>
      </c>
      <c r="F641" s="136" t="s">
        <v>206</v>
      </c>
      <c r="G641" s="154">
        <v>19.4989674626</v>
      </c>
      <c r="H641" s="154">
        <v>0</v>
      </c>
      <c r="I641" s="154">
        <v>19.4989674626</v>
      </c>
      <c r="J641" s="155">
        <f t="shared" si="118"/>
        <v>0</v>
      </c>
      <c r="K641" s="155">
        <f t="shared" si="119"/>
        <v>1</v>
      </c>
      <c r="L641" s="155">
        <f>IF(F641="Current ASP",IF(ISERROR(VLOOKUP(A641,#REF!,3,FALSE)),1,1-VLOOKUP(A641,#REF!,3,FALSE)),0)</f>
        <v>1</v>
      </c>
      <c r="M641" s="137">
        <v>2</v>
      </c>
      <c r="N641" s="154">
        <f t="shared" si="120"/>
        <v>0</v>
      </c>
      <c r="O641" s="154">
        <f t="shared" si="121"/>
        <v>0</v>
      </c>
      <c r="P641" s="154">
        <f t="shared" si="122"/>
        <v>2</v>
      </c>
      <c r="Q641" s="154">
        <v>529.09510516459</v>
      </c>
      <c r="R641" s="154">
        <f t="shared" si="123"/>
        <v>0</v>
      </c>
      <c r="S641" s="154">
        <f t="shared" si="124"/>
        <v>0</v>
      </c>
      <c r="T641" s="154">
        <f t="shared" si="125"/>
        <v>529.09510516459</v>
      </c>
      <c r="U641" s="154">
        <f t="shared" si="126"/>
        <v>0</v>
      </c>
      <c r="V641" s="154">
        <f t="shared" si="127"/>
        <v>0</v>
      </c>
      <c r="W641" s="154">
        <f t="shared" si="128"/>
        <v>531.09510516459</v>
      </c>
      <c r="X641" s="137">
        <f t="shared" si="129"/>
        <v>2</v>
      </c>
      <c r="Y641" s="137">
        <f t="shared" si="130"/>
        <v>529.09510516459</v>
      </c>
    </row>
    <row r="642" spans="1:25">
      <c r="A642" s="153">
        <v>1547</v>
      </c>
      <c r="B642" s="153" t="s">
        <v>164</v>
      </c>
      <c r="C642" s="153" t="s">
        <v>226</v>
      </c>
      <c r="D642" s="153" t="s">
        <v>315</v>
      </c>
      <c r="E642" s="153" t="s">
        <v>133</v>
      </c>
      <c r="F642" s="136" t="s">
        <v>206</v>
      </c>
      <c r="G642" s="154">
        <v>5.7708457963939992</v>
      </c>
      <c r="H642" s="154">
        <v>0</v>
      </c>
      <c r="I642" s="154">
        <v>5.7708457963939992</v>
      </c>
      <c r="J642" s="155">
        <f t="shared" si="118"/>
        <v>0</v>
      </c>
      <c r="K642" s="155">
        <f t="shared" si="119"/>
        <v>1</v>
      </c>
      <c r="L642" s="155">
        <f>IF(F642="Current ASP",IF(ISERROR(VLOOKUP(A642,#REF!,3,FALSE)),1,1-VLOOKUP(A642,#REF!,3,FALSE)),0)</f>
        <v>1</v>
      </c>
      <c r="M642" s="137">
        <v>0</v>
      </c>
      <c r="N642" s="154">
        <f t="shared" si="120"/>
        <v>0</v>
      </c>
      <c r="O642" s="154">
        <f t="shared" si="121"/>
        <v>0</v>
      </c>
      <c r="P642" s="154">
        <f t="shared" si="122"/>
        <v>0</v>
      </c>
      <c r="Q642" s="154">
        <v>16.418435271518398</v>
      </c>
      <c r="R642" s="154">
        <f t="shared" si="123"/>
        <v>0</v>
      </c>
      <c r="S642" s="154">
        <f t="shared" si="124"/>
        <v>0</v>
      </c>
      <c r="T642" s="154">
        <f t="shared" si="125"/>
        <v>16.418435271518398</v>
      </c>
      <c r="U642" s="154">
        <f t="shared" si="126"/>
        <v>0</v>
      </c>
      <c r="V642" s="154">
        <f t="shared" si="127"/>
        <v>0</v>
      </c>
      <c r="W642" s="154">
        <f t="shared" si="128"/>
        <v>16.418435271518398</v>
      </c>
      <c r="X642" s="137">
        <f t="shared" si="129"/>
        <v>0</v>
      </c>
      <c r="Y642" s="137">
        <f t="shared" si="130"/>
        <v>16.418435271518398</v>
      </c>
    </row>
    <row r="643" spans="1:25">
      <c r="A643" s="153">
        <v>1548</v>
      </c>
      <c r="B643" s="153" t="s">
        <v>164</v>
      </c>
      <c r="C643" s="153" t="s">
        <v>226</v>
      </c>
      <c r="D643" s="153" t="s">
        <v>316</v>
      </c>
      <c r="E643" s="153" t="s">
        <v>133</v>
      </c>
      <c r="F643" s="136" t="s">
        <v>206</v>
      </c>
      <c r="G643" s="154">
        <v>71.120435508220012</v>
      </c>
      <c r="H643" s="154">
        <v>0</v>
      </c>
      <c r="I643" s="154">
        <v>71.120435508220012</v>
      </c>
      <c r="J643" s="155">
        <f t="shared" si="118"/>
        <v>0</v>
      </c>
      <c r="K643" s="155">
        <f t="shared" si="119"/>
        <v>1</v>
      </c>
      <c r="L643" s="155">
        <f>IF(F643="Current ASP",IF(ISERROR(VLOOKUP(A643,#REF!,3,FALSE)),1,1-VLOOKUP(A643,#REF!,3,FALSE)),0)</f>
        <v>1</v>
      </c>
      <c r="M643" s="137">
        <v>2973.5243999999998</v>
      </c>
      <c r="N643" s="154">
        <f t="shared" si="120"/>
        <v>0</v>
      </c>
      <c r="O643" s="154">
        <f t="shared" si="121"/>
        <v>0</v>
      </c>
      <c r="P643" s="154">
        <f t="shared" si="122"/>
        <v>2973.5243999999998</v>
      </c>
      <c r="Q643" s="154">
        <v>25.140530966056367</v>
      </c>
      <c r="R643" s="154">
        <f t="shared" si="123"/>
        <v>0</v>
      </c>
      <c r="S643" s="154">
        <f t="shared" si="124"/>
        <v>0</v>
      </c>
      <c r="T643" s="154">
        <f t="shared" si="125"/>
        <v>25.140530966056367</v>
      </c>
      <c r="U643" s="154">
        <f t="shared" si="126"/>
        <v>0</v>
      </c>
      <c r="V643" s="154">
        <f t="shared" si="127"/>
        <v>0</v>
      </c>
      <c r="W643" s="154">
        <f t="shared" si="128"/>
        <v>2998.6649309660561</v>
      </c>
      <c r="X643" s="137">
        <f t="shared" si="129"/>
        <v>2973.5243999999998</v>
      </c>
      <c r="Y643" s="137">
        <f t="shared" si="130"/>
        <v>25.140530966056367</v>
      </c>
    </row>
    <row r="644" spans="1:25">
      <c r="A644" s="153">
        <v>1549</v>
      </c>
      <c r="B644" s="153" t="s">
        <v>164</v>
      </c>
      <c r="C644" s="153" t="s">
        <v>165</v>
      </c>
      <c r="D644" s="153" t="s">
        <v>312</v>
      </c>
      <c r="E644" s="153" t="s">
        <v>167</v>
      </c>
      <c r="F644" s="136" t="s">
        <v>168</v>
      </c>
      <c r="G644" s="154">
        <v>28.631787072200002</v>
      </c>
      <c r="H644" s="154">
        <v>0</v>
      </c>
      <c r="I644" s="154">
        <v>0</v>
      </c>
      <c r="J644" s="155">
        <f t="shared" si="118"/>
        <v>0</v>
      </c>
      <c r="K644" s="155">
        <f t="shared" si="119"/>
        <v>0</v>
      </c>
      <c r="L644" s="155">
        <f>IF(F644="Current ASP",IF(ISERROR(VLOOKUP(A644,#REF!,3,FALSE)),1,1-VLOOKUP(A644,#REF!,3,FALSE)),0)</f>
        <v>0</v>
      </c>
      <c r="M644" s="137">
        <v>0</v>
      </c>
      <c r="N644" s="154">
        <f t="shared" si="120"/>
        <v>0</v>
      </c>
      <c r="O644" s="154">
        <f t="shared" si="121"/>
        <v>0</v>
      </c>
      <c r="P644" s="154">
        <f t="shared" si="122"/>
        <v>0</v>
      </c>
      <c r="Q644" s="154">
        <v>44.186355011579991</v>
      </c>
      <c r="R644" s="154">
        <f t="shared" si="123"/>
        <v>44.186355011579991</v>
      </c>
      <c r="S644" s="154">
        <f t="shared" si="124"/>
        <v>0</v>
      </c>
      <c r="T644" s="154">
        <f t="shared" si="125"/>
        <v>0</v>
      </c>
      <c r="U644" s="154">
        <f t="shared" si="126"/>
        <v>44.186355011579991</v>
      </c>
      <c r="V644" s="154">
        <f t="shared" si="127"/>
        <v>0</v>
      </c>
      <c r="W644" s="154">
        <f t="shared" si="128"/>
        <v>0</v>
      </c>
      <c r="X644" s="137">
        <f t="shared" si="129"/>
        <v>0</v>
      </c>
      <c r="Y644" s="137">
        <f t="shared" si="130"/>
        <v>0</v>
      </c>
    </row>
    <row r="645" spans="1:25">
      <c r="A645" s="153">
        <v>1550</v>
      </c>
      <c r="B645" s="153" t="s">
        <v>164</v>
      </c>
      <c r="C645" s="153" t="s">
        <v>165</v>
      </c>
      <c r="D645" s="153" t="s">
        <v>310</v>
      </c>
      <c r="E645" s="153" t="s">
        <v>167</v>
      </c>
      <c r="F645" s="136" t="s">
        <v>168</v>
      </c>
      <c r="G645" s="154">
        <v>16.095482483000001</v>
      </c>
      <c r="H645" s="154">
        <v>0</v>
      </c>
      <c r="I645" s="154">
        <v>0</v>
      </c>
      <c r="J645" s="155">
        <f t="shared" si="118"/>
        <v>0</v>
      </c>
      <c r="K645" s="155">
        <f t="shared" si="119"/>
        <v>0</v>
      </c>
      <c r="L645" s="155">
        <f>IF(F645="Current ASP",IF(ISERROR(VLOOKUP(A645,#REF!,3,FALSE)),1,1-VLOOKUP(A645,#REF!,3,FALSE)),0)</f>
        <v>0</v>
      </c>
      <c r="M645" s="137">
        <v>0</v>
      </c>
      <c r="N645" s="154">
        <f t="shared" si="120"/>
        <v>0</v>
      </c>
      <c r="O645" s="154">
        <f t="shared" si="121"/>
        <v>0</v>
      </c>
      <c r="P645" s="154">
        <f t="shared" si="122"/>
        <v>0</v>
      </c>
      <c r="Q645" s="154">
        <v>1212.6604092914724</v>
      </c>
      <c r="R645" s="154">
        <f t="shared" si="123"/>
        <v>1212.6604092914724</v>
      </c>
      <c r="S645" s="154">
        <f t="shared" si="124"/>
        <v>0</v>
      </c>
      <c r="T645" s="154">
        <f t="shared" si="125"/>
        <v>0</v>
      </c>
      <c r="U645" s="154">
        <f t="shared" si="126"/>
        <v>1212.6604092914724</v>
      </c>
      <c r="V645" s="154">
        <f t="shared" si="127"/>
        <v>0</v>
      </c>
      <c r="W645" s="154">
        <f t="shared" si="128"/>
        <v>0</v>
      </c>
      <c r="X645" s="137">
        <f t="shared" si="129"/>
        <v>0</v>
      </c>
      <c r="Y645" s="137">
        <f t="shared" si="130"/>
        <v>0</v>
      </c>
    </row>
    <row r="646" spans="1:25">
      <c r="A646" s="153">
        <v>1551</v>
      </c>
      <c r="B646" s="153" t="s">
        <v>164</v>
      </c>
      <c r="C646" s="153" t="s">
        <v>165</v>
      </c>
      <c r="D646" s="153" t="s">
        <v>301</v>
      </c>
      <c r="E646" s="153" t="s">
        <v>167</v>
      </c>
      <c r="F646" s="136" t="s">
        <v>168</v>
      </c>
      <c r="G646" s="154">
        <v>27.5980928633</v>
      </c>
      <c r="H646" s="154">
        <v>0</v>
      </c>
      <c r="I646" s="154">
        <v>0</v>
      </c>
      <c r="J646" s="155">
        <f t="shared" si="118"/>
        <v>0</v>
      </c>
      <c r="K646" s="155">
        <f t="shared" si="119"/>
        <v>0</v>
      </c>
      <c r="L646" s="155">
        <f>IF(F646="Current ASP",IF(ISERROR(VLOOKUP(A646,#REF!,3,FALSE)),1,1-VLOOKUP(A646,#REF!,3,FALSE)),0)</f>
        <v>0</v>
      </c>
      <c r="M646" s="137">
        <v>1337.0956759999999</v>
      </c>
      <c r="N646" s="154">
        <f t="shared" si="120"/>
        <v>1337.0956759999999</v>
      </c>
      <c r="O646" s="154">
        <f t="shared" si="121"/>
        <v>0</v>
      </c>
      <c r="P646" s="154">
        <f t="shared" si="122"/>
        <v>0</v>
      </c>
      <c r="Q646" s="154">
        <v>86.665213765988042</v>
      </c>
      <c r="R646" s="154">
        <f t="shared" si="123"/>
        <v>86.665213765988042</v>
      </c>
      <c r="S646" s="154">
        <f t="shared" si="124"/>
        <v>0</v>
      </c>
      <c r="T646" s="154">
        <f t="shared" si="125"/>
        <v>0</v>
      </c>
      <c r="U646" s="154">
        <f t="shared" si="126"/>
        <v>1423.7608897659879</v>
      </c>
      <c r="V646" s="154">
        <f t="shared" si="127"/>
        <v>0</v>
      </c>
      <c r="W646" s="154">
        <f t="shared" si="128"/>
        <v>0</v>
      </c>
      <c r="X646" s="137">
        <f t="shared" si="129"/>
        <v>0</v>
      </c>
      <c r="Y646" s="137">
        <f t="shared" si="130"/>
        <v>0</v>
      </c>
    </row>
    <row r="647" spans="1:25">
      <c r="A647" s="153">
        <v>1552</v>
      </c>
      <c r="B647" s="153" t="s">
        <v>164</v>
      </c>
      <c r="C647" s="153" t="s">
        <v>165</v>
      </c>
      <c r="D647" s="153" t="s">
        <v>301</v>
      </c>
      <c r="E647" s="153" t="s">
        <v>167</v>
      </c>
      <c r="F647" s="136" t="s">
        <v>168</v>
      </c>
      <c r="G647" s="154">
        <v>6.7762629836899997</v>
      </c>
      <c r="H647" s="154">
        <v>0</v>
      </c>
      <c r="I647" s="154">
        <v>0</v>
      </c>
      <c r="J647" s="155">
        <f t="shared" si="118"/>
        <v>0</v>
      </c>
      <c r="K647" s="155">
        <f t="shared" si="119"/>
        <v>0</v>
      </c>
      <c r="L647" s="155">
        <f>IF(F647="Current ASP",IF(ISERROR(VLOOKUP(A647,#REF!,3,FALSE)),1,1-VLOOKUP(A647,#REF!,3,FALSE)),0)</f>
        <v>0</v>
      </c>
      <c r="M647" s="137">
        <v>0</v>
      </c>
      <c r="N647" s="154">
        <f t="shared" si="120"/>
        <v>0</v>
      </c>
      <c r="O647" s="154">
        <f t="shared" si="121"/>
        <v>0</v>
      </c>
      <c r="P647" s="154">
        <f t="shared" si="122"/>
        <v>0</v>
      </c>
      <c r="Q647" s="154">
        <v>104.59047783159944</v>
      </c>
      <c r="R647" s="154">
        <f t="shared" si="123"/>
        <v>104.59047783159944</v>
      </c>
      <c r="S647" s="154">
        <f t="shared" si="124"/>
        <v>0</v>
      </c>
      <c r="T647" s="154">
        <f t="shared" si="125"/>
        <v>0</v>
      </c>
      <c r="U647" s="154">
        <f t="shared" si="126"/>
        <v>104.59047783159944</v>
      </c>
      <c r="V647" s="154">
        <f t="shared" si="127"/>
        <v>0</v>
      </c>
      <c r="W647" s="154">
        <f t="shared" si="128"/>
        <v>0</v>
      </c>
      <c r="X647" s="137">
        <f t="shared" si="129"/>
        <v>0</v>
      </c>
      <c r="Y647" s="137">
        <f t="shared" si="130"/>
        <v>0</v>
      </c>
    </row>
    <row r="648" spans="1:25">
      <c r="A648" s="153">
        <v>1553</v>
      </c>
      <c r="B648" s="153" t="s">
        <v>164</v>
      </c>
      <c r="C648" s="153" t="s">
        <v>165</v>
      </c>
      <c r="D648" s="153" t="s">
        <v>301</v>
      </c>
      <c r="E648" s="153" t="s">
        <v>167</v>
      </c>
      <c r="F648" s="136" t="s">
        <v>168</v>
      </c>
      <c r="G648" s="154">
        <v>6.6070368438999996</v>
      </c>
      <c r="H648" s="154">
        <v>0</v>
      </c>
      <c r="I648" s="154">
        <v>0</v>
      </c>
      <c r="J648" s="155">
        <f t="shared" si="118"/>
        <v>0</v>
      </c>
      <c r="K648" s="155">
        <f t="shared" si="119"/>
        <v>0</v>
      </c>
      <c r="L648" s="155">
        <f>IF(F648="Current ASP",IF(ISERROR(VLOOKUP(A648,#REF!,3,FALSE)),1,1-VLOOKUP(A648,#REF!,3,FALSE)),0)</f>
        <v>0</v>
      </c>
      <c r="M648" s="137">
        <v>0</v>
      </c>
      <c r="N648" s="154">
        <f t="shared" si="120"/>
        <v>0</v>
      </c>
      <c r="O648" s="154">
        <f t="shared" si="121"/>
        <v>0</v>
      </c>
      <c r="P648" s="154">
        <f t="shared" si="122"/>
        <v>0</v>
      </c>
      <c r="Q648" s="154">
        <v>1042.7419733855891</v>
      </c>
      <c r="R648" s="154">
        <f t="shared" si="123"/>
        <v>1042.7419733855891</v>
      </c>
      <c r="S648" s="154">
        <f t="shared" si="124"/>
        <v>0</v>
      </c>
      <c r="T648" s="154">
        <f t="shared" si="125"/>
        <v>0</v>
      </c>
      <c r="U648" s="154">
        <f t="shared" si="126"/>
        <v>1042.7419733855891</v>
      </c>
      <c r="V648" s="154">
        <f t="shared" si="127"/>
        <v>0</v>
      </c>
      <c r="W648" s="154">
        <f t="shared" si="128"/>
        <v>0</v>
      </c>
      <c r="X648" s="137">
        <f t="shared" si="129"/>
        <v>0</v>
      </c>
      <c r="Y648" s="137">
        <f t="shared" si="130"/>
        <v>0</v>
      </c>
    </row>
    <row r="649" spans="1:25">
      <c r="A649" s="153">
        <v>1554</v>
      </c>
      <c r="B649" s="153" t="s">
        <v>164</v>
      </c>
      <c r="C649" s="153" t="s">
        <v>165</v>
      </c>
      <c r="D649" s="153" t="s">
        <v>309</v>
      </c>
      <c r="E649" s="153" t="s">
        <v>167</v>
      </c>
      <c r="F649" s="136" t="s">
        <v>168</v>
      </c>
      <c r="G649" s="154">
        <v>20.3854305455</v>
      </c>
      <c r="H649" s="154">
        <v>0</v>
      </c>
      <c r="I649" s="154">
        <v>0</v>
      </c>
      <c r="J649" s="155">
        <f t="shared" si="118"/>
        <v>0</v>
      </c>
      <c r="K649" s="155">
        <f t="shared" si="119"/>
        <v>0</v>
      </c>
      <c r="L649" s="155">
        <f>IF(F649="Current ASP",IF(ISERROR(VLOOKUP(A649,#REF!,3,FALSE)),1,1-VLOOKUP(A649,#REF!,3,FALSE)),0)</f>
        <v>0</v>
      </c>
      <c r="M649" s="137">
        <v>0</v>
      </c>
      <c r="N649" s="154">
        <f t="shared" si="120"/>
        <v>0</v>
      </c>
      <c r="O649" s="154">
        <f t="shared" si="121"/>
        <v>0</v>
      </c>
      <c r="P649" s="154">
        <f t="shared" si="122"/>
        <v>0</v>
      </c>
      <c r="Q649" s="154">
        <v>60.78362761799886</v>
      </c>
      <c r="R649" s="154">
        <f t="shared" si="123"/>
        <v>60.78362761799886</v>
      </c>
      <c r="S649" s="154">
        <f t="shared" si="124"/>
        <v>0</v>
      </c>
      <c r="T649" s="154">
        <f t="shared" si="125"/>
        <v>0</v>
      </c>
      <c r="U649" s="154">
        <f t="shared" si="126"/>
        <v>60.78362761799886</v>
      </c>
      <c r="V649" s="154">
        <f t="shared" si="127"/>
        <v>0</v>
      </c>
      <c r="W649" s="154">
        <f t="shared" si="128"/>
        <v>0</v>
      </c>
      <c r="X649" s="137">
        <f t="shared" si="129"/>
        <v>0</v>
      </c>
      <c r="Y649" s="137">
        <f t="shared" si="130"/>
        <v>0</v>
      </c>
    </row>
    <row r="650" spans="1:25">
      <c r="A650" s="153">
        <v>1555</v>
      </c>
      <c r="B650" s="153" t="s">
        <v>164</v>
      </c>
      <c r="C650" s="153" t="s">
        <v>165</v>
      </c>
      <c r="D650" s="153" t="s">
        <v>309</v>
      </c>
      <c r="E650" s="153" t="s">
        <v>167</v>
      </c>
      <c r="F650" s="136" t="s">
        <v>168</v>
      </c>
      <c r="G650" s="154">
        <v>29.131565050300001</v>
      </c>
      <c r="H650" s="154">
        <v>0</v>
      </c>
      <c r="I650" s="154">
        <v>0</v>
      </c>
      <c r="J650" s="155">
        <f t="shared" ref="J650:J713" si="131">IF(H650&gt;0,H650/G650,0)</f>
        <v>0</v>
      </c>
      <c r="K650" s="155">
        <f t="shared" ref="K650:K713" si="132">IF(E650="Greenfield",1-J650,0)</f>
        <v>0</v>
      </c>
      <c r="L650" s="155">
        <f>IF(F650="Current ASP",IF(ISERROR(VLOOKUP(A650,#REF!,3,FALSE)),1,1-VLOOKUP(A650,#REF!,3,FALSE)),0)</f>
        <v>0</v>
      </c>
      <c r="M650" s="137">
        <v>1776.8490335199999</v>
      </c>
      <c r="N650" s="154">
        <f t="shared" ref="N650:N713" si="133">IF($E650="Established",$M650,0)</f>
        <v>1776.8490335199999</v>
      </c>
      <c r="O650" s="154">
        <f t="shared" ref="O650:O713" si="134">IF($E650="Greenfield",$M650*J650,0)</f>
        <v>0</v>
      </c>
      <c r="P650" s="154">
        <f t="shared" ref="P650:P713" si="135">IF($E650="Greenfield",$M650*K650,0)</f>
        <v>0</v>
      </c>
      <c r="Q650" s="154">
        <v>114.42390410908837</v>
      </c>
      <c r="R650" s="154">
        <f t="shared" ref="R650:R713" si="136">IF($E650="Established",$Q650,0)</f>
        <v>114.42390410908837</v>
      </c>
      <c r="S650" s="154">
        <f t="shared" ref="S650:S713" si="137">IF($E650="Greenfield",$Q650*J650,0)</f>
        <v>0</v>
      </c>
      <c r="T650" s="154">
        <f t="shared" ref="T650:T713" si="138">IF($E650="Greenfield",$Q650*K650,0)</f>
        <v>0</v>
      </c>
      <c r="U650" s="154">
        <f t="shared" ref="U650:U713" si="139">N650+R650</f>
        <v>1891.2729376290883</v>
      </c>
      <c r="V650" s="154">
        <f t="shared" ref="V650:V713" si="140">O650+S650</f>
        <v>0</v>
      </c>
      <c r="W650" s="154">
        <f t="shared" ref="W650:W713" si="141">P650+T650</f>
        <v>0</v>
      </c>
      <c r="X650" s="137">
        <f t="shared" ref="X650:X713" si="142">L650*M650*K650</f>
        <v>0</v>
      </c>
      <c r="Y650" s="137">
        <f t="shared" ref="Y650:Y713" si="143">Q650*L650*K650</f>
        <v>0</v>
      </c>
    </row>
    <row r="651" spans="1:25">
      <c r="A651" s="153">
        <v>1556</v>
      </c>
      <c r="B651" s="153" t="s">
        <v>164</v>
      </c>
      <c r="C651" s="153" t="s">
        <v>165</v>
      </c>
      <c r="D651" s="153" t="s">
        <v>310</v>
      </c>
      <c r="E651" s="153" t="s">
        <v>167</v>
      </c>
      <c r="F651" s="136" t="s">
        <v>168</v>
      </c>
      <c r="G651" s="154">
        <v>10.187327854199999</v>
      </c>
      <c r="H651" s="154">
        <v>0</v>
      </c>
      <c r="I651" s="154">
        <v>0</v>
      </c>
      <c r="J651" s="155">
        <f t="shared" si="131"/>
        <v>0</v>
      </c>
      <c r="K651" s="155">
        <f t="shared" si="132"/>
        <v>0</v>
      </c>
      <c r="L651" s="155">
        <f>IF(F651="Current ASP",IF(ISERROR(VLOOKUP(A651,#REF!,3,FALSE)),1,1-VLOOKUP(A651,#REF!,3,FALSE)),0)</f>
        <v>0</v>
      </c>
      <c r="M651" s="137">
        <v>470.362878851</v>
      </c>
      <c r="N651" s="154">
        <f t="shared" si="133"/>
        <v>470.362878851</v>
      </c>
      <c r="O651" s="154">
        <f t="shared" si="134"/>
        <v>0</v>
      </c>
      <c r="P651" s="154">
        <f t="shared" si="135"/>
        <v>0</v>
      </c>
      <c r="Q651" s="154">
        <v>551.13061834643941</v>
      </c>
      <c r="R651" s="154">
        <f t="shared" si="136"/>
        <v>551.13061834643941</v>
      </c>
      <c r="S651" s="154">
        <f t="shared" si="137"/>
        <v>0</v>
      </c>
      <c r="T651" s="154">
        <f t="shared" si="138"/>
        <v>0</v>
      </c>
      <c r="U651" s="154">
        <f t="shared" si="139"/>
        <v>1021.4934971974394</v>
      </c>
      <c r="V651" s="154">
        <f t="shared" si="140"/>
        <v>0</v>
      </c>
      <c r="W651" s="154">
        <f t="shared" si="141"/>
        <v>0</v>
      </c>
      <c r="X651" s="137">
        <f t="shared" si="142"/>
        <v>0</v>
      </c>
      <c r="Y651" s="137">
        <f t="shared" si="143"/>
        <v>0</v>
      </c>
    </row>
    <row r="652" spans="1:25">
      <c r="A652" s="153">
        <v>1557</v>
      </c>
      <c r="B652" s="153" t="s">
        <v>164</v>
      </c>
      <c r="C652" s="153" t="s">
        <v>165</v>
      </c>
      <c r="D652" s="153" t="s">
        <v>309</v>
      </c>
      <c r="E652" s="153" t="s">
        <v>167</v>
      </c>
      <c r="F652" s="136" t="s">
        <v>168</v>
      </c>
      <c r="G652" s="154">
        <v>5.6332738442899997</v>
      </c>
      <c r="H652" s="154">
        <v>0</v>
      </c>
      <c r="I652" s="154">
        <v>0</v>
      </c>
      <c r="J652" s="155">
        <f t="shared" si="131"/>
        <v>0</v>
      </c>
      <c r="K652" s="155">
        <f t="shared" si="132"/>
        <v>0</v>
      </c>
      <c r="L652" s="155">
        <f>IF(F652="Current ASP",IF(ISERROR(VLOOKUP(A652,#REF!,3,FALSE)),1,1-VLOOKUP(A652,#REF!,3,FALSE)),0)</f>
        <v>0</v>
      </c>
      <c r="M652" s="137">
        <v>2217.9290386100001</v>
      </c>
      <c r="N652" s="154">
        <f t="shared" si="133"/>
        <v>2217.9290386100001</v>
      </c>
      <c r="O652" s="154">
        <f t="shared" si="134"/>
        <v>0</v>
      </c>
      <c r="P652" s="154">
        <f t="shared" si="135"/>
        <v>0</v>
      </c>
      <c r="Q652" s="154">
        <v>26.228348570113276</v>
      </c>
      <c r="R652" s="154">
        <f t="shared" si="136"/>
        <v>26.228348570113276</v>
      </c>
      <c r="S652" s="154">
        <f t="shared" si="137"/>
        <v>0</v>
      </c>
      <c r="T652" s="154">
        <f t="shared" si="138"/>
        <v>0</v>
      </c>
      <c r="U652" s="154">
        <f t="shared" si="139"/>
        <v>2244.1573871801133</v>
      </c>
      <c r="V652" s="154">
        <f t="shared" si="140"/>
        <v>0</v>
      </c>
      <c r="W652" s="154">
        <f t="shared" si="141"/>
        <v>0</v>
      </c>
      <c r="X652" s="137">
        <f t="shared" si="142"/>
        <v>0</v>
      </c>
      <c r="Y652" s="137">
        <f t="shared" si="143"/>
        <v>0</v>
      </c>
    </row>
    <row r="653" spans="1:25">
      <c r="A653" s="153">
        <v>1601</v>
      </c>
      <c r="B653" s="153" t="s">
        <v>164</v>
      </c>
      <c r="C653" s="153" t="s">
        <v>165</v>
      </c>
      <c r="D653" s="153" t="s">
        <v>317</v>
      </c>
      <c r="E653" s="153" t="s">
        <v>167</v>
      </c>
      <c r="F653" s="136" t="s">
        <v>168</v>
      </c>
      <c r="G653" s="154">
        <v>25.875338551799999</v>
      </c>
      <c r="H653" s="154">
        <v>0</v>
      </c>
      <c r="I653" s="154">
        <v>0</v>
      </c>
      <c r="J653" s="155">
        <f t="shared" si="131"/>
        <v>0</v>
      </c>
      <c r="K653" s="155">
        <f t="shared" si="132"/>
        <v>0</v>
      </c>
      <c r="L653" s="155">
        <f>IF(F653="Current ASP",IF(ISERROR(VLOOKUP(A653,#REF!,3,FALSE)),1,1-VLOOKUP(A653,#REF!,3,FALSE)),0)</f>
        <v>0</v>
      </c>
      <c r="M653" s="137">
        <v>0</v>
      </c>
      <c r="N653" s="154">
        <f t="shared" si="133"/>
        <v>0</v>
      </c>
      <c r="O653" s="154">
        <f t="shared" si="134"/>
        <v>0</v>
      </c>
      <c r="P653" s="154">
        <f t="shared" si="135"/>
        <v>0</v>
      </c>
      <c r="Q653" s="154">
        <v>34.666945320083975</v>
      </c>
      <c r="R653" s="154">
        <f t="shared" si="136"/>
        <v>34.666945320083975</v>
      </c>
      <c r="S653" s="154">
        <f t="shared" si="137"/>
        <v>0</v>
      </c>
      <c r="T653" s="154">
        <f t="shared" si="138"/>
        <v>0</v>
      </c>
      <c r="U653" s="154">
        <f t="shared" si="139"/>
        <v>34.666945320083975</v>
      </c>
      <c r="V653" s="154">
        <f t="shared" si="140"/>
        <v>0</v>
      </c>
      <c r="W653" s="154">
        <f t="shared" si="141"/>
        <v>0</v>
      </c>
      <c r="X653" s="137">
        <f t="shared" si="142"/>
        <v>0</v>
      </c>
      <c r="Y653" s="137">
        <f t="shared" si="143"/>
        <v>0</v>
      </c>
    </row>
    <row r="654" spans="1:25">
      <c r="A654" s="153">
        <v>1602</v>
      </c>
      <c r="B654" s="153" t="s">
        <v>164</v>
      </c>
      <c r="C654" s="153" t="s">
        <v>165</v>
      </c>
      <c r="D654" s="153" t="s">
        <v>318</v>
      </c>
      <c r="E654" s="153" t="s">
        <v>167</v>
      </c>
      <c r="F654" s="136" t="s">
        <v>168</v>
      </c>
      <c r="G654" s="154">
        <v>9.2122533688000008</v>
      </c>
      <c r="H654" s="154">
        <v>0</v>
      </c>
      <c r="I654" s="154">
        <v>0</v>
      </c>
      <c r="J654" s="155">
        <f t="shared" si="131"/>
        <v>0</v>
      </c>
      <c r="K654" s="155">
        <f t="shared" si="132"/>
        <v>0</v>
      </c>
      <c r="L654" s="155">
        <f>IF(F654="Current ASP",IF(ISERROR(VLOOKUP(A654,#REF!,3,FALSE)),1,1-VLOOKUP(A654,#REF!,3,FALSE)),0)</f>
        <v>0</v>
      </c>
      <c r="M654" s="137">
        <v>0</v>
      </c>
      <c r="N654" s="154">
        <f t="shared" si="133"/>
        <v>0</v>
      </c>
      <c r="O654" s="154">
        <f t="shared" si="134"/>
        <v>0</v>
      </c>
      <c r="P654" s="154">
        <f t="shared" si="135"/>
        <v>0</v>
      </c>
      <c r="Q654" s="154">
        <v>380.99999999999909</v>
      </c>
      <c r="R654" s="154">
        <f t="shared" si="136"/>
        <v>380.99999999999909</v>
      </c>
      <c r="S654" s="154">
        <f t="shared" si="137"/>
        <v>0</v>
      </c>
      <c r="T654" s="154">
        <f t="shared" si="138"/>
        <v>0</v>
      </c>
      <c r="U654" s="154">
        <f t="shared" si="139"/>
        <v>380.99999999999909</v>
      </c>
      <c r="V654" s="154">
        <f t="shared" si="140"/>
        <v>0</v>
      </c>
      <c r="W654" s="154">
        <f t="shared" si="141"/>
        <v>0</v>
      </c>
      <c r="X654" s="137">
        <f t="shared" si="142"/>
        <v>0</v>
      </c>
      <c r="Y654" s="137">
        <f t="shared" si="143"/>
        <v>0</v>
      </c>
    </row>
    <row r="655" spans="1:25">
      <c r="A655" s="153">
        <v>1603</v>
      </c>
      <c r="B655" s="153" t="s">
        <v>164</v>
      </c>
      <c r="C655" s="153" t="s">
        <v>165</v>
      </c>
      <c r="D655" s="153" t="s">
        <v>249</v>
      </c>
      <c r="E655" s="153" t="s">
        <v>167</v>
      </c>
      <c r="F655" s="136" t="s">
        <v>168</v>
      </c>
      <c r="G655" s="154">
        <v>28.487561176700002</v>
      </c>
      <c r="H655" s="154">
        <v>0</v>
      </c>
      <c r="I655" s="154">
        <v>0</v>
      </c>
      <c r="J655" s="155">
        <f t="shared" si="131"/>
        <v>0</v>
      </c>
      <c r="K655" s="155">
        <f t="shared" si="132"/>
        <v>0</v>
      </c>
      <c r="L655" s="155">
        <f>IF(F655="Current ASP",IF(ISERROR(VLOOKUP(A655,#REF!,3,FALSE)),1,1-VLOOKUP(A655,#REF!,3,FALSE)),0)</f>
        <v>0</v>
      </c>
      <c r="M655" s="137">
        <v>900.17842469799996</v>
      </c>
      <c r="N655" s="154">
        <f t="shared" si="133"/>
        <v>900.17842469799996</v>
      </c>
      <c r="O655" s="154">
        <f t="shared" si="134"/>
        <v>0</v>
      </c>
      <c r="P655" s="154">
        <f t="shared" si="135"/>
        <v>0</v>
      </c>
      <c r="Q655" s="154">
        <v>31.501347534433474</v>
      </c>
      <c r="R655" s="154">
        <f t="shared" si="136"/>
        <v>31.501347534433474</v>
      </c>
      <c r="S655" s="154">
        <f t="shared" si="137"/>
        <v>0</v>
      </c>
      <c r="T655" s="154">
        <f t="shared" si="138"/>
        <v>0</v>
      </c>
      <c r="U655" s="154">
        <f t="shared" si="139"/>
        <v>931.67977223243338</v>
      </c>
      <c r="V655" s="154">
        <f t="shared" si="140"/>
        <v>0</v>
      </c>
      <c r="W655" s="154">
        <f t="shared" si="141"/>
        <v>0</v>
      </c>
      <c r="X655" s="137">
        <f t="shared" si="142"/>
        <v>0</v>
      </c>
      <c r="Y655" s="137">
        <f t="shared" si="143"/>
        <v>0</v>
      </c>
    </row>
    <row r="656" spans="1:25">
      <c r="A656" s="153">
        <v>1604</v>
      </c>
      <c r="B656" s="153" t="s">
        <v>164</v>
      </c>
      <c r="C656" s="153" t="s">
        <v>165</v>
      </c>
      <c r="D656" s="153" t="s">
        <v>249</v>
      </c>
      <c r="E656" s="153" t="s">
        <v>167</v>
      </c>
      <c r="F656" s="136" t="s">
        <v>168</v>
      </c>
      <c r="G656" s="154">
        <v>31.398631136999999</v>
      </c>
      <c r="H656" s="154">
        <v>0</v>
      </c>
      <c r="I656" s="154">
        <v>0</v>
      </c>
      <c r="J656" s="155">
        <f t="shared" si="131"/>
        <v>0</v>
      </c>
      <c r="K656" s="155">
        <f t="shared" si="132"/>
        <v>0</v>
      </c>
      <c r="L656" s="155">
        <f>IF(F656="Current ASP",IF(ISERROR(VLOOKUP(A656,#REF!,3,FALSE)),1,1-VLOOKUP(A656,#REF!,3,FALSE)),0)</f>
        <v>0</v>
      </c>
      <c r="M656" s="137">
        <v>1447.0000000099999</v>
      </c>
      <c r="N656" s="154">
        <f t="shared" si="133"/>
        <v>1447.0000000099999</v>
      </c>
      <c r="O656" s="154">
        <f t="shared" si="134"/>
        <v>0</v>
      </c>
      <c r="P656" s="154">
        <f t="shared" si="135"/>
        <v>0</v>
      </c>
      <c r="Q656" s="154">
        <v>309.10474225095442</v>
      </c>
      <c r="R656" s="154">
        <f t="shared" si="136"/>
        <v>309.10474225095442</v>
      </c>
      <c r="S656" s="154">
        <f t="shared" si="137"/>
        <v>0</v>
      </c>
      <c r="T656" s="154">
        <f t="shared" si="138"/>
        <v>0</v>
      </c>
      <c r="U656" s="154">
        <f t="shared" si="139"/>
        <v>1756.1047422609543</v>
      </c>
      <c r="V656" s="154">
        <f t="shared" si="140"/>
        <v>0</v>
      </c>
      <c r="W656" s="154">
        <f t="shared" si="141"/>
        <v>0</v>
      </c>
      <c r="X656" s="137">
        <f t="shared" si="142"/>
        <v>0</v>
      </c>
      <c r="Y656" s="137">
        <f t="shared" si="143"/>
        <v>0</v>
      </c>
    </row>
    <row r="657" spans="1:25">
      <c r="A657" s="153">
        <v>1605</v>
      </c>
      <c r="B657" s="153" t="s">
        <v>164</v>
      </c>
      <c r="C657" s="153" t="s">
        <v>165</v>
      </c>
      <c r="D657" s="153" t="s">
        <v>249</v>
      </c>
      <c r="E657" s="153" t="s">
        <v>167</v>
      </c>
      <c r="F657" s="136" t="s">
        <v>168</v>
      </c>
      <c r="G657" s="154">
        <v>70.366328628399998</v>
      </c>
      <c r="H657" s="154">
        <v>0</v>
      </c>
      <c r="I657" s="154">
        <v>0</v>
      </c>
      <c r="J657" s="155">
        <f t="shared" si="131"/>
        <v>0</v>
      </c>
      <c r="K657" s="155">
        <f t="shared" si="132"/>
        <v>0</v>
      </c>
      <c r="L657" s="155">
        <f>IF(F657="Current ASP",IF(ISERROR(VLOOKUP(A657,#REF!,3,FALSE)),1,1-VLOOKUP(A657,#REF!,3,FALSE)),0)</f>
        <v>0</v>
      </c>
      <c r="M657" s="137">
        <v>2603.5801180799999</v>
      </c>
      <c r="N657" s="154">
        <f t="shared" si="133"/>
        <v>2603.5801180799999</v>
      </c>
      <c r="O657" s="154">
        <f t="shared" si="134"/>
        <v>0</v>
      </c>
      <c r="P657" s="154">
        <f t="shared" si="135"/>
        <v>0</v>
      </c>
      <c r="Q657" s="154">
        <v>428.03704596708781</v>
      </c>
      <c r="R657" s="154">
        <f t="shared" si="136"/>
        <v>428.03704596708781</v>
      </c>
      <c r="S657" s="154">
        <f t="shared" si="137"/>
        <v>0</v>
      </c>
      <c r="T657" s="154">
        <f t="shared" si="138"/>
        <v>0</v>
      </c>
      <c r="U657" s="154">
        <f t="shared" si="139"/>
        <v>3031.6171640470875</v>
      </c>
      <c r="V657" s="154">
        <f t="shared" si="140"/>
        <v>0</v>
      </c>
      <c r="W657" s="154">
        <f t="shared" si="141"/>
        <v>0</v>
      </c>
      <c r="X657" s="137">
        <f t="shared" si="142"/>
        <v>0</v>
      </c>
      <c r="Y657" s="137">
        <f t="shared" si="143"/>
        <v>0</v>
      </c>
    </row>
    <row r="658" spans="1:25">
      <c r="A658" s="153">
        <v>1606</v>
      </c>
      <c r="B658" s="153" t="s">
        <v>164</v>
      </c>
      <c r="C658" s="153" t="s">
        <v>165</v>
      </c>
      <c r="D658" s="153" t="s">
        <v>249</v>
      </c>
      <c r="E658" s="153" t="s">
        <v>167</v>
      </c>
      <c r="F658" s="136" t="s">
        <v>168</v>
      </c>
      <c r="G658" s="154">
        <v>29.0027879111</v>
      </c>
      <c r="H658" s="154">
        <v>0</v>
      </c>
      <c r="I658" s="154">
        <v>0</v>
      </c>
      <c r="J658" s="155">
        <f t="shared" si="131"/>
        <v>0</v>
      </c>
      <c r="K658" s="155">
        <f t="shared" si="132"/>
        <v>0</v>
      </c>
      <c r="L658" s="155">
        <f>IF(F658="Current ASP",IF(ISERROR(VLOOKUP(A658,#REF!,3,FALSE)),1,1-VLOOKUP(A658,#REF!,3,FALSE)),0)</f>
        <v>0</v>
      </c>
      <c r="M658" s="137">
        <v>2984.7450694300001</v>
      </c>
      <c r="N658" s="154">
        <f t="shared" si="133"/>
        <v>2984.7450694300001</v>
      </c>
      <c r="O658" s="154">
        <f t="shared" si="134"/>
        <v>0</v>
      </c>
      <c r="P658" s="154">
        <f t="shared" si="135"/>
        <v>0</v>
      </c>
      <c r="Q658" s="154">
        <v>615.35996964981837</v>
      </c>
      <c r="R658" s="154">
        <f t="shared" si="136"/>
        <v>615.35996964981837</v>
      </c>
      <c r="S658" s="154">
        <f t="shared" si="137"/>
        <v>0</v>
      </c>
      <c r="T658" s="154">
        <f t="shared" si="138"/>
        <v>0</v>
      </c>
      <c r="U658" s="154">
        <f t="shared" si="139"/>
        <v>3600.1050390798182</v>
      </c>
      <c r="V658" s="154">
        <f t="shared" si="140"/>
        <v>0</v>
      </c>
      <c r="W658" s="154">
        <f t="shared" si="141"/>
        <v>0</v>
      </c>
      <c r="X658" s="137">
        <f t="shared" si="142"/>
        <v>0</v>
      </c>
      <c r="Y658" s="137">
        <f t="shared" si="143"/>
        <v>0</v>
      </c>
    </row>
    <row r="659" spans="1:25">
      <c r="A659" s="153">
        <v>1607</v>
      </c>
      <c r="B659" s="153" t="s">
        <v>164</v>
      </c>
      <c r="C659" s="153" t="s">
        <v>165</v>
      </c>
      <c r="D659" s="153" t="s">
        <v>249</v>
      </c>
      <c r="E659" s="153" t="s">
        <v>167</v>
      </c>
      <c r="F659" s="136" t="s">
        <v>168</v>
      </c>
      <c r="G659" s="154">
        <v>16.196786771199999</v>
      </c>
      <c r="H659" s="154">
        <v>0</v>
      </c>
      <c r="I659" s="154">
        <v>0</v>
      </c>
      <c r="J659" s="155">
        <f t="shared" si="131"/>
        <v>0</v>
      </c>
      <c r="K659" s="155">
        <f t="shared" si="132"/>
        <v>0</v>
      </c>
      <c r="L659" s="155">
        <f>IF(F659="Current ASP",IF(ISERROR(VLOOKUP(A659,#REF!,3,FALSE)),1,1-VLOOKUP(A659,#REF!,3,FALSE)),0)</f>
        <v>0</v>
      </c>
      <c r="M659" s="137">
        <v>3042.9015147</v>
      </c>
      <c r="N659" s="154">
        <f t="shared" si="133"/>
        <v>3042.9015147</v>
      </c>
      <c r="O659" s="154">
        <f t="shared" si="134"/>
        <v>0</v>
      </c>
      <c r="P659" s="154">
        <f t="shared" si="135"/>
        <v>0</v>
      </c>
      <c r="Q659" s="154">
        <v>2477.9999999999923</v>
      </c>
      <c r="R659" s="154">
        <f t="shared" si="136"/>
        <v>2477.9999999999923</v>
      </c>
      <c r="S659" s="154">
        <f t="shared" si="137"/>
        <v>0</v>
      </c>
      <c r="T659" s="154">
        <f t="shared" si="138"/>
        <v>0</v>
      </c>
      <c r="U659" s="154">
        <f t="shared" si="139"/>
        <v>5520.9015146999918</v>
      </c>
      <c r="V659" s="154">
        <f t="shared" si="140"/>
        <v>0</v>
      </c>
      <c r="W659" s="154">
        <f t="shared" si="141"/>
        <v>0</v>
      </c>
      <c r="X659" s="137">
        <f t="shared" si="142"/>
        <v>0</v>
      </c>
      <c r="Y659" s="137">
        <f t="shared" si="143"/>
        <v>0</v>
      </c>
    </row>
    <row r="660" spans="1:25">
      <c r="A660" s="153">
        <v>1608</v>
      </c>
      <c r="B660" s="153" t="s">
        <v>164</v>
      </c>
      <c r="C660" s="153" t="s">
        <v>165</v>
      </c>
      <c r="D660" s="153" t="s">
        <v>319</v>
      </c>
      <c r="E660" s="153" t="s">
        <v>167</v>
      </c>
      <c r="F660" s="136" t="s">
        <v>168</v>
      </c>
      <c r="G660" s="154">
        <v>55.092002563299999</v>
      </c>
      <c r="H660" s="154">
        <v>0</v>
      </c>
      <c r="I660" s="154">
        <v>0</v>
      </c>
      <c r="J660" s="155">
        <f t="shared" si="131"/>
        <v>0</v>
      </c>
      <c r="K660" s="155">
        <f t="shared" si="132"/>
        <v>0</v>
      </c>
      <c r="L660" s="155">
        <f>IF(F660="Current ASP",IF(ISERROR(VLOOKUP(A660,#REF!,3,FALSE)),1,1-VLOOKUP(A660,#REF!,3,FALSE)),0)</f>
        <v>0</v>
      </c>
      <c r="M660" s="137">
        <v>3797.2142816400001</v>
      </c>
      <c r="N660" s="154">
        <f t="shared" si="133"/>
        <v>3797.2142816400001</v>
      </c>
      <c r="O660" s="154">
        <f t="shared" si="134"/>
        <v>0</v>
      </c>
      <c r="P660" s="154">
        <f t="shared" si="135"/>
        <v>0</v>
      </c>
      <c r="Q660" s="154">
        <v>2464.5223264188558</v>
      </c>
      <c r="R660" s="154">
        <f t="shared" si="136"/>
        <v>2464.5223264188558</v>
      </c>
      <c r="S660" s="154">
        <f t="shared" si="137"/>
        <v>0</v>
      </c>
      <c r="T660" s="154">
        <f t="shared" si="138"/>
        <v>0</v>
      </c>
      <c r="U660" s="154">
        <f t="shared" si="139"/>
        <v>6261.7366080588563</v>
      </c>
      <c r="V660" s="154">
        <f t="shared" si="140"/>
        <v>0</v>
      </c>
      <c r="W660" s="154">
        <f t="shared" si="141"/>
        <v>0</v>
      </c>
      <c r="X660" s="137">
        <f t="shared" si="142"/>
        <v>0</v>
      </c>
      <c r="Y660" s="137">
        <f t="shared" si="143"/>
        <v>0</v>
      </c>
    </row>
    <row r="661" spans="1:25">
      <c r="A661" s="153">
        <v>1609</v>
      </c>
      <c r="B661" s="153" t="s">
        <v>164</v>
      </c>
      <c r="C661" s="153" t="s">
        <v>165</v>
      </c>
      <c r="D661" s="153" t="s">
        <v>318</v>
      </c>
      <c r="E661" s="153" t="s">
        <v>167</v>
      </c>
      <c r="F661" s="136" t="s">
        <v>168</v>
      </c>
      <c r="G661" s="154">
        <v>195.485552469</v>
      </c>
      <c r="H661" s="154">
        <v>0</v>
      </c>
      <c r="I661" s="154">
        <v>0</v>
      </c>
      <c r="J661" s="155">
        <f t="shared" si="131"/>
        <v>0</v>
      </c>
      <c r="K661" s="155">
        <f t="shared" si="132"/>
        <v>0</v>
      </c>
      <c r="L661" s="155">
        <f>IF(F661="Current ASP",IF(ISERROR(VLOOKUP(A661,#REF!,3,FALSE)),1,1-VLOOKUP(A661,#REF!,3,FALSE)),0)</f>
        <v>0</v>
      </c>
      <c r="M661" s="137">
        <v>3866.8169874099999</v>
      </c>
      <c r="N661" s="154">
        <f t="shared" si="133"/>
        <v>3866.8169874099999</v>
      </c>
      <c r="O661" s="154">
        <f t="shared" si="134"/>
        <v>0</v>
      </c>
      <c r="P661" s="154">
        <f t="shared" si="135"/>
        <v>0</v>
      </c>
      <c r="Q661" s="154">
        <v>1603.9529747788431</v>
      </c>
      <c r="R661" s="154">
        <f t="shared" si="136"/>
        <v>1603.9529747788431</v>
      </c>
      <c r="S661" s="154">
        <f t="shared" si="137"/>
        <v>0</v>
      </c>
      <c r="T661" s="154">
        <f t="shared" si="138"/>
        <v>0</v>
      </c>
      <c r="U661" s="154">
        <f t="shared" si="139"/>
        <v>5470.7699621888432</v>
      </c>
      <c r="V661" s="154">
        <f t="shared" si="140"/>
        <v>0</v>
      </c>
      <c r="W661" s="154">
        <f t="shared" si="141"/>
        <v>0</v>
      </c>
      <c r="X661" s="137">
        <f t="shared" si="142"/>
        <v>0</v>
      </c>
      <c r="Y661" s="137">
        <f t="shared" si="143"/>
        <v>0</v>
      </c>
    </row>
    <row r="662" spans="1:25">
      <c r="A662" s="153">
        <v>1610</v>
      </c>
      <c r="B662" s="153" t="s">
        <v>164</v>
      </c>
      <c r="C662" s="153" t="s">
        <v>165</v>
      </c>
      <c r="D662" s="153" t="s">
        <v>319</v>
      </c>
      <c r="E662" s="153" t="s">
        <v>167</v>
      </c>
      <c r="F662" s="136" t="s">
        <v>168</v>
      </c>
      <c r="G662" s="154">
        <v>43.552416194099997</v>
      </c>
      <c r="H662" s="154">
        <v>0</v>
      </c>
      <c r="I662" s="154">
        <v>0</v>
      </c>
      <c r="J662" s="155">
        <f t="shared" si="131"/>
        <v>0</v>
      </c>
      <c r="K662" s="155">
        <f t="shared" si="132"/>
        <v>0</v>
      </c>
      <c r="L662" s="155">
        <f>IF(F662="Current ASP",IF(ISERROR(VLOOKUP(A662,#REF!,3,FALSE)),1,1-VLOOKUP(A662,#REF!,3,FALSE)),0)</f>
        <v>0</v>
      </c>
      <c r="M662" s="137">
        <v>0</v>
      </c>
      <c r="N662" s="154">
        <f t="shared" si="133"/>
        <v>0</v>
      </c>
      <c r="O662" s="154">
        <f t="shared" si="134"/>
        <v>0</v>
      </c>
      <c r="P662" s="154">
        <f t="shared" si="135"/>
        <v>0</v>
      </c>
      <c r="Q662" s="154">
        <v>967.11351141869659</v>
      </c>
      <c r="R662" s="154">
        <f t="shared" si="136"/>
        <v>967.11351141869659</v>
      </c>
      <c r="S662" s="154">
        <f t="shared" si="137"/>
        <v>0</v>
      </c>
      <c r="T662" s="154">
        <f t="shared" si="138"/>
        <v>0</v>
      </c>
      <c r="U662" s="154">
        <f t="shared" si="139"/>
        <v>967.11351141869659</v>
      </c>
      <c r="V662" s="154">
        <f t="shared" si="140"/>
        <v>0</v>
      </c>
      <c r="W662" s="154">
        <f t="shared" si="141"/>
        <v>0</v>
      </c>
      <c r="X662" s="137">
        <f t="shared" si="142"/>
        <v>0</v>
      </c>
      <c r="Y662" s="137">
        <f t="shared" si="143"/>
        <v>0</v>
      </c>
    </row>
    <row r="663" spans="1:25">
      <c r="A663" s="153">
        <v>1611</v>
      </c>
      <c r="B663" s="153" t="s">
        <v>164</v>
      </c>
      <c r="C663" s="153" t="s">
        <v>165</v>
      </c>
      <c r="D663" s="153" t="s">
        <v>319</v>
      </c>
      <c r="E663" s="153" t="s">
        <v>167</v>
      </c>
      <c r="F663" s="136" t="s">
        <v>168</v>
      </c>
      <c r="G663" s="154">
        <v>79.866374546700001</v>
      </c>
      <c r="H663" s="154">
        <v>0</v>
      </c>
      <c r="I663" s="154">
        <v>0</v>
      </c>
      <c r="J663" s="155">
        <f t="shared" si="131"/>
        <v>0</v>
      </c>
      <c r="K663" s="155">
        <f t="shared" si="132"/>
        <v>0</v>
      </c>
      <c r="L663" s="155">
        <f>IF(F663="Current ASP",IF(ISERROR(VLOOKUP(A663,#REF!,3,FALSE)),1,1-VLOOKUP(A663,#REF!,3,FALSE)),0)</f>
        <v>0</v>
      </c>
      <c r="M663" s="137">
        <v>0</v>
      </c>
      <c r="N663" s="154">
        <f t="shared" si="133"/>
        <v>0</v>
      </c>
      <c r="O663" s="154">
        <f t="shared" si="134"/>
        <v>0</v>
      </c>
      <c r="P663" s="154">
        <f t="shared" si="135"/>
        <v>0</v>
      </c>
      <c r="Q663" s="154">
        <v>2372.4157183687262</v>
      </c>
      <c r="R663" s="154">
        <f t="shared" si="136"/>
        <v>2372.4157183687262</v>
      </c>
      <c r="S663" s="154">
        <f t="shared" si="137"/>
        <v>0</v>
      </c>
      <c r="T663" s="154">
        <f t="shared" si="138"/>
        <v>0</v>
      </c>
      <c r="U663" s="154">
        <f t="shared" si="139"/>
        <v>2372.4157183687262</v>
      </c>
      <c r="V663" s="154">
        <f t="shared" si="140"/>
        <v>0</v>
      </c>
      <c r="W663" s="154">
        <f t="shared" si="141"/>
        <v>0</v>
      </c>
      <c r="X663" s="137">
        <f t="shared" si="142"/>
        <v>0</v>
      </c>
      <c r="Y663" s="137">
        <f t="shared" si="143"/>
        <v>0</v>
      </c>
    </row>
    <row r="664" spans="1:25">
      <c r="A664" s="153">
        <v>1612</v>
      </c>
      <c r="B664" s="153" t="s">
        <v>164</v>
      </c>
      <c r="C664" s="153" t="s">
        <v>165</v>
      </c>
      <c r="D664" s="153" t="s">
        <v>320</v>
      </c>
      <c r="E664" s="153" t="s">
        <v>167</v>
      </c>
      <c r="F664" s="136" t="s">
        <v>168</v>
      </c>
      <c r="G664" s="154">
        <v>45.2360117829</v>
      </c>
      <c r="H664" s="154">
        <v>0</v>
      </c>
      <c r="I664" s="154">
        <v>0</v>
      </c>
      <c r="J664" s="155">
        <f t="shared" si="131"/>
        <v>0</v>
      </c>
      <c r="K664" s="155">
        <f t="shared" si="132"/>
        <v>0</v>
      </c>
      <c r="L664" s="155">
        <f>IF(F664="Current ASP",IF(ISERROR(VLOOKUP(A664,#REF!,3,FALSE)),1,1-VLOOKUP(A664,#REF!,3,FALSE)),0)</f>
        <v>0</v>
      </c>
      <c r="M664" s="137">
        <v>7.96028391829</v>
      </c>
      <c r="N664" s="154">
        <f t="shared" si="133"/>
        <v>7.96028391829</v>
      </c>
      <c r="O664" s="154">
        <f t="shared" si="134"/>
        <v>0</v>
      </c>
      <c r="P664" s="154">
        <f t="shared" si="135"/>
        <v>0</v>
      </c>
      <c r="Q664" s="154">
        <v>997.46369501454694</v>
      </c>
      <c r="R664" s="154">
        <f t="shared" si="136"/>
        <v>997.46369501454694</v>
      </c>
      <c r="S664" s="154">
        <f t="shared" si="137"/>
        <v>0</v>
      </c>
      <c r="T664" s="154">
        <f t="shared" si="138"/>
        <v>0</v>
      </c>
      <c r="U664" s="154">
        <f t="shared" si="139"/>
        <v>1005.4239789328369</v>
      </c>
      <c r="V664" s="154">
        <f t="shared" si="140"/>
        <v>0</v>
      </c>
      <c r="W664" s="154">
        <f t="shared" si="141"/>
        <v>0</v>
      </c>
      <c r="X664" s="137">
        <f t="shared" si="142"/>
        <v>0</v>
      </c>
      <c r="Y664" s="137">
        <f t="shared" si="143"/>
        <v>0</v>
      </c>
    </row>
    <row r="665" spans="1:25">
      <c r="A665" s="153">
        <v>1613</v>
      </c>
      <c r="B665" s="153" t="s">
        <v>164</v>
      </c>
      <c r="C665" s="153" t="s">
        <v>165</v>
      </c>
      <c r="D665" s="153" t="s">
        <v>320</v>
      </c>
      <c r="E665" s="153" t="s">
        <v>167</v>
      </c>
      <c r="F665" s="136" t="s">
        <v>168</v>
      </c>
      <c r="G665" s="154">
        <v>22.017922741100001</v>
      </c>
      <c r="H665" s="154">
        <v>0</v>
      </c>
      <c r="I665" s="154">
        <v>0</v>
      </c>
      <c r="J665" s="155">
        <f t="shared" si="131"/>
        <v>0</v>
      </c>
      <c r="K665" s="155">
        <f t="shared" si="132"/>
        <v>0</v>
      </c>
      <c r="L665" s="155">
        <f>IF(F665="Current ASP",IF(ISERROR(VLOOKUP(A665,#REF!,3,FALSE)),1,1-VLOOKUP(A665,#REF!,3,FALSE)),0)</f>
        <v>0</v>
      </c>
      <c r="M665" s="137">
        <v>0</v>
      </c>
      <c r="N665" s="154">
        <f t="shared" si="133"/>
        <v>0</v>
      </c>
      <c r="O665" s="154">
        <f t="shared" si="134"/>
        <v>0</v>
      </c>
      <c r="P665" s="154">
        <f t="shared" si="135"/>
        <v>0</v>
      </c>
      <c r="Q665" s="154">
        <v>439.27553355600065</v>
      </c>
      <c r="R665" s="154">
        <f t="shared" si="136"/>
        <v>439.27553355600065</v>
      </c>
      <c r="S665" s="154">
        <f t="shared" si="137"/>
        <v>0</v>
      </c>
      <c r="T665" s="154">
        <f t="shared" si="138"/>
        <v>0</v>
      </c>
      <c r="U665" s="154">
        <f t="shared" si="139"/>
        <v>439.27553355600065</v>
      </c>
      <c r="V665" s="154">
        <f t="shared" si="140"/>
        <v>0</v>
      </c>
      <c r="W665" s="154">
        <f t="shared" si="141"/>
        <v>0</v>
      </c>
      <c r="X665" s="137">
        <f t="shared" si="142"/>
        <v>0</v>
      </c>
      <c r="Y665" s="137">
        <f t="shared" si="143"/>
        <v>0</v>
      </c>
    </row>
    <row r="666" spans="1:25">
      <c r="A666" s="153">
        <v>1614</v>
      </c>
      <c r="B666" s="153" t="s">
        <v>164</v>
      </c>
      <c r="C666" s="153" t="s">
        <v>165</v>
      </c>
      <c r="D666" s="153" t="s">
        <v>320</v>
      </c>
      <c r="E666" s="153" t="s">
        <v>167</v>
      </c>
      <c r="F666" s="136" t="s">
        <v>168</v>
      </c>
      <c r="G666" s="154">
        <v>47.582855385000002</v>
      </c>
      <c r="H666" s="154">
        <v>0</v>
      </c>
      <c r="I666" s="154">
        <v>0</v>
      </c>
      <c r="J666" s="155">
        <f t="shared" si="131"/>
        <v>0</v>
      </c>
      <c r="K666" s="155">
        <f t="shared" si="132"/>
        <v>0</v>
      </c>
      <c r="L666" s="155">
        <f>IF(F666="Current ASP",IF(ISERROR(VLOOKUP(A666,#REF!,3,FALSE)),1,1-VLOOKUP(A666,#REF!,3,FALSE)),0)</f>
        <v>0</v>
      </c>
      <c r="M666" s="137">
        <v>6.2525473901300002</v>
      </c>
      <c r="N666" s="154">
        <f t="shared" si="133"/>
        <v>6.2525473901300002</v>
      </c>
      <c r="O666" s="154">
        <f t="shared" si="134"/>
        <v>0</v>
      </c>
      <c r="P666" s="154">
        <f t="shared" si="135"/>
        <v>0</v>
      </c>
      <c r="Q666" s="154">
        <v>1748.2646436992015</v>
      </c>
      <c r="R666" s="154">
        <f t="shared" si="136"/>
        <v>1748.2646436992015</v>
      </c>
      <c r="S666" s="154">
        <f t="shared" si="137"/>
        <v>0</v>
      </c>
      <c r="T666" s="154">
        <f t="shared" si="138"/>
        <v>0</v>
      </c>
      <c r="U666" s="154">
        <f t="shared" si="139"/>
        <v>1754.5171910893316</v>
      </c>
      <c r="V666" s="154">
        <f t="shared" si="140"/>
        <v>0</v>
      </c>
      <c r="W666" s="154">
        <f t="shared" si="141"/>
        <v>0</v>
      </c>
      <c r="X666" s="137">
        <f t="shared" si="142"/>
        <v>0</v>
      </c>
      <c r="Y666" s="137">
        <f t="shared" si="143"/>
        <v>0</v>
      </c>
    </row>
    <row r="667" spans="1:25">
      <c r="A667" s="153">
        <v>1615</v>
      </c>
      <c r="B667" s="153" t="s">
        <v>164</v>
      </c>
      <c r="C667" s="153" t="s">
        <v>165</v>
      </c>
      <c r="D667" s="153" t="s">
        <v>321</v>
      </c>
      <c r="E667" s="153" t="s">
        <v>167</v>
      </c>
      <c r="F667" s="136" t="s">
        <v>168</v>
      </c>
      <c r="G667" s="154">
        <v>46.741777867400003</v>
      </c>
      <c r="H667" s="154">
        <v>0</v>
      </c>
      <c r="I667" s="154">
        <v>0</v>
      </c>
      <c r="J667" s="155">
        <f t="shared" si="131"/>
        <v>0</v>
      </c>
      <c r="K667" s="155">
        <f t="shared" si="132"/>
        <v>0</v>
      </c>
      <c r="L667" s="155">
        <f>IF(F667="Current ASP",IF(ISERROR(VLOOKUP(A667,#REF!,3,FALSE)),1,1-VLOOKUP(A667,#REF!,3,FALSE)),0)</f>
        <v>0</v>
      </c>
      <c r="M667" s="137">
        <v>1.2246590643499999</v>
      </c>
      <c r="N667" s="154">
        <f t="shared" si="133"/>
        <v>1.2246590643499999</v>
      </c>
      <c r="O667" s="154">
        <f t="shared" si="134"/>
        <v>0</v>
      </c>
      <c r="P667" s="154">
        <f t="shared" si="135"/>
        <v>0</v>
      </c>
      <c r="Q667" s="154">
        <v>1153.7706141594983</v>
      </c>
      <c r="R667" s="154">
        <f t="shared" si="136"/>
        <v>1153.7706141594983</v>
      </c>
      <c r="S667" s="154">
        <f t="shared" si="137"/>
        <v>0</v>
      </c>
      <c r="T667" s="154">
        <f t="shared" si="138"/>
        <v>0</v>
      </c>
      <c r="U667" s="154">
        <f t="shared" si="139"/>
        <v>1154.9952732238482</v>
      </c>
      <c r="V667" s="154">
        <f t="shared" si="140"/>
        <v>0</v>
      </c>
      <c r="W667" s="154">
        <f t="shared" si="141"/>
        <v>0</v>
      </c>
      <c r="X667" s="137">
        <f t="shared" si="142"/>
        <v>0</v>
      </c>
      <c r="Y667" s="137">
        <f t="shared" si="143"/>
        <v>0</v>
      </c>
    </row>
    <row r="668" spans="1:25">
      <c r="A668" s="153">
        <v>1616</v>
      </c>
      <c r="B668" s="153" t="s">
        <v>164</v>
      </c>
      <c r="C668" s="153" t="s">
        <v>165</v>
      </c>
      <c r="D668" s="153" t="s">
        <v>322</v>
      </c>
      <c r="E668" s="153" t="s">
        <v>167</v>
      </c>
      <c r="F668" s="136" t="s">
        <v>168</v>
      </c>
      <c r="G668" s="154">
        <v>24.1424268062</v>
      </c>
      <c r="H668" s="154">
        <v>0</v>
      </c>
      <c r="I668" s="154">
        <v>0</v>
      </c>
      <c r="J668" s="155">
        <f t="shared" si="131"/>
        <v>0</v>
      </c>
      <c r="K668" s="155">
        <f t="shared" si="132"/>
        <v>0</v>
      </c>
      <c r="L668" s="155">
        <f>IF(F668="Current ASP",IF(ISERROR(VLOOKUP(A668,#REF!,3,FALSE)),1,1-VLOOKUP(A668,#REF!,3,FALSE)),0)</f>
        <v>0</v>
      </c>
      <c r="M668" s="137">
        <v>0</v>
      </c>
      <c r="N668" s="154">
        <f t="shared" si="133"/>
        <v>0</v>
      </c>
      <c r="O668" s="154">
        <f t="shared" si="134"/>
        <v>0</v>
      </c>
      <c r="P668" s="154">
        <f t="shared" si="135"/>
        <v>0</v>
      </c>
      <c r="Q668" s="154">
        <v>500.24711808040058</v>
      </c>
      <c r="R668" s="154">
        <f t="shared" si="136"/>
        <v>500.24711808040058</v>
      </c>
      <c r="S668" s="154">
        <f t="shared" si="137"/>
        <v>0</v>
      </c>
      <c r="T668" s="154">
        <f t="shared" si="138"/>
        <v>0</v>
      </c>
      <c r="U668" s="154">
        <f t="shared" si="139"/>
        <v>500.24711808040058</v>
      </c>
      <c r="V668" s="154">
        <f t="shared" si="140"/>
        <v>0</v>
      </c>
      <c r="W668" s="154">
        <f t="shared" si="141"/>
        <v>0</v>
      </c>
      <c r="X668" s="137">
        <f t="shared" si="142"/>
        <v>0</v>
      </c>
      <c r="Y668" s="137">
        <f t="shared" si="143"/>
        <v>0</v>
      </c>
    </row>
    <row r="669" spans="1:25">
      <c r="A669" s="153">
        <v>1617</v>
      </c>
      <c r="B669" s="153" t="s">
        <v>164</v>
      </c>
      <c r="C669" s="153" t="s">
        <v>165</v>
      </c>
      <c r="D669" s="153" t="s">
        <v>319</v>
      </c>
      <c r="E669" s="153" t="s">
        <v>167</v>
      </c>
      <c r="F669" s="136" t="s">
        <v>168</v>
      </c>
      <c r="G669" s="154">
        <v>51.533311298999998</v>
      </c>
      <c r="H669" s="154">
        <v>0</v>
      </c>
      <c r="I669" s="154">
        <v>0</v>
      </c>
      <c r="J669" s="155">
        <f t="shared" si="131"/>
        <v>0</v>
      </c>
      <c r="K669" s="155">
        <f t="shared" si="132"/>
        <v>0</v>
      </c>
      <c r="L669" s="155">
        <f>IF(F669="Current ASP",IF(ISERROR(VLOOKUP(A669,#REF!,3,FALSE)),1,1-VLOOKUP(A669,#REF!,3,FALSE)),0)</f>
        <v>0</v>
      </c>
      <c r="M669" s="137">
        <v>0</v>
      </c>
      <c r="N669" s="154">
        <f t="shared" si="133"/>
        <v>0</v>
      </c>
      <c r="O669" s="154">
        <f t="shared" si="134"/>
        <v>0</v>
      </c>
      <c r="P669" s="154">
        <f t="shared" si="135"/>
        <v>0</v>
      </c>
      <c r="Q669" s="154">
        <v>906.5670378131407</v>
      </c>
      <c r="R669" s="154">
        <f t="shared" si="136"/>
        <v>906.5670378131407</v>
      </c>
      <c r="S669" s="154">
        <f t="shared" si="137"/>
        <v>0</v>
      </c>
      <c r="T669" s="154">
        <f t="shared" si="138"/>
        <v>0</v>
      </c>
      <c r="U669" s="154">
        <f t="shared" si="139"/>
        <v>906.5670378131407</v>
      </c>
      <c r="V669" s="154">
        <f t="shared" si="140"/>
        <v>0</v>
      </c>
      <c r="W669" s="154">
        <f t="shared" si="141"/>
        <v>0</v>
      </c>
      <c r="X669" s="137">
        <f t="shared" si="142"/>
        <v>0</v>
      </c>
      <c r="Y669" s="137">
        <f t="shared" si="143"/>
        <v>0</v>
      </c>
    </row>
    <row r="670" spans="1:25">
      <c r="A670" s="153">
        <v>1618</v>
      </c>
      <c r="B670" s="153" t="s">
        <v>164</v>
      </c>
      <c r="C670" s="153" t="s">
        <v>165</v>
      </c>
      <c r="D670" s="153" t="s">
        <v>319</v>
      </c>
      <c r="E670" s="153" t="s">
        <v>167</v>
      </c>
      <c r="F670" s="136" t="s">
        <v>168</v>
      </c>
      <c r="G670" s="154">
        <v>34.730011328099998</v>
      </c>
      <c r="H670" s="154">
        <v>0</v>
      </c>
      <c r="I670" s="154">
        <v>0</v>
      </c>
      <c r="J670" s="155">
        <f t="shared" si="131"/>
        <v>0</v>
      </c>
      <c r="K670" s="155">
        <f t="shared" si="132"/>
        <v>0</v>
      </c>
      <c r="L670" s="155">
        <f>IF(F670="Current ASP",IF(ISERROR(VLOOKUP(A670,#REF!,3,FALSE)),1,1-VLOOKUP(A670,#REF!,3,FALSE)),0)</f>
        <v>0</v>
      </c>
      <c r="M670" s="137">
        <v>0</v>
      </c>
      <c r="N670" s="154">
        <f t="shared" si="133"/>
        <v>0</v>
      </c>
      <c r="O670" s="154">
        <f t="shared" si="134"/>
        <v>0</v>
      </c>
      <c r="P670" s="154">
        <f t="shared" si="135"/>
        <v>0</v>
      </c>
      <c r="Q670" s="154">
        <v>1073.9247366820409</v>
      </c>
      <c r="R670" s="154">
        <f t="shared" si="136"/>
        <v>1073.9247366820409</v>
      </c>
      <c r="S670" s="154">
        <f t="shared" si="137"/>
        <v>0</v>
      </c>
      <c r="T670" s="154">
        <f t="shared" si="138"/>
        <v>0</v>
      </c>
      <c r="U670" s="154">
        <f t="shared" si="139"/>
        <v>1073.9247366820409</v>
      </c>
      <c r="V670" s="154">
        <f t="shared" si="140"/>
        <v>0</v>
      </c>
      <c r="W670" s="154">
        <f t="shared" si="141"/>
        <v>0</v>
      </c>
      <c r="X670" s="137">
        <f t="shared" si="142"/>
        <v>0</v>
      </c>
      <c r="Y670" s="137">
        <f t="shared" si="143"/>
        <v>0</v>
      </c>
    </row>
    <row r="671" spans="1:25">
      <c r="A671" s="153">
        <v>1619</v>
      </c>
      <c r="B671" s="153" t="s">
        <v>164</v>
      </c>
      <c r="C671" s="153" t="s">
        <v>165</v>
      </c>
      <c r="D671" s="153" t="s">
        <v>319</v>
      </c>
      <c r="E671" s="153" t="s">
        <v>167</v>
      </c>
      <c r="F671" s="136" t="s">
        <v>168</v>
      </c>
      <c r="G671" s="154">
        <v>55.808241500699999</v>
      </c>
      <c r="H671" s="154">
        <v>0</v>
      </c>
      <c r="I671" s="154">
        <v>0</v>
      </c>
      <c r="J671" s="155">
        <f t="shared" si="131"/>
        <v>0</v>
      </c>
      <c r="K671" s="155">
        <f t="shared" si="132"/>
        <v>0</v>
      </c>
      <c r="L671" s="155">
        <f>IF(F671="Current ASP",IF(ISERROR(VLOOKUP(A671,#REF!,3,FALSE)),1,1-VLOOKUP(A671,#REF!,3,FALSE)),0)</f>
        <v>0</v>
      </c>
      <c r="M671" s="137">
        <v>0</v>
      </c>
      <c r="N671" s="154">
        <f t="shared" si="133"/>
        <v>0</v>
      </c>
      <c r="O671" s="154">
        <f t="shared" si="134"/>
        <v>0</v>
      </c>
      <c r="P671" s="154">
        <f t="shared" si="135"/>
        <v>0</v>
      </c>
      <c r="Q671" s="154">
        <v>2589.0088837667049</v>
      </c>
      <c r="R671" s="154">
        <f t="shared" si="136"/>
        <v>2589.0088837667049</v>
      </c>
      <c r="S671" s="154">
        <f t="shared" si="137"/>
        <v>0</v>
      </c>
      <c r="T671" s="154">
        <f t="shared" si="138"/>
        <v>0</v>
      </c>
      <c r="U671" s="154">
        <f t="shared" si="139"/>
        <v>2589.0088837667049</v>
      </c>
      <c r="V671" s="154">
        <f t="shared" si="140"/>
        <v>0</v>
      </c>
      <c r="W671" s="154">
        <f t="shared" si="141"/>
        <v>0</v>
      </c>
      <c r="X671" s="137">
        <f t="shared" si="142"/>
        <v>0</v>
      </c>
      <c r="Y671" s="137">
        <f t="shared" si="143"/>
        <v>0</v>
      </c>
    </row>
    <row r="672" spans="1:25">
      <c r="A672" s="153">
        <v>1620</v>
      </c>
      <c r="B672" s="153" t="s">
        <v>164</v>
      </c>
      <c r="C672" s="153" t="s">
        <v>165</v>
      </c>
      <c r="D672" s="153" t="s">
        <v>319</v>
      </c>
      <c r="E672" s="153" t="s">
        <v>167</v>
      </c>
      <c r="F672" s="136" t="s">
        <v>168</v>
      </c>
      <c r="G672" s="154">
        <v>30.929636675800001</v>
      </c>
      <c r="H672" s="154">
        <v>0</v>
      </c>
      <c r="I672" s="154">
        <v>0</v>
      </c>
      <c r="J672" s="155">
        <f t="shared" si="131"/>
        <v>0</v>
      </c>
      <c r="K672" s="155">
        <f t="shared" si="132"/>
        <v>0</v>
      </c>
      <c r="L672" s="155">
        <f>IF(F672="Current ASP",IF(ISERROR(VLOOKUP(A672,#REF!,3,FALSE)),1,1-VLOOKUP(A672,#REF!,3,FALSE)),0)</f>
        <v>0</v>
      </c>
      <c r="M672" s="137">
        <v>568.69768739699998</v>
      </c>
      <c r="N672" s="154">
        <f t="shared" si="133"/>
        <v>568.69768739699998</v>
      </c>
      <c r="O672" s="154">
        <f t="shared" si="134"/>
        <v>0</v>
      </c>
      <c r="P672" s="154">
        <f t="shared" si="135"/>
        <v>0</v>
      </c>
      <c r="Q672" s="154">
        <v>2201.6408168483194</v>
      </c>
      <c r="R672" s="154">
        <f t="shared" si="136"/>
        <v>2201.6408168483194</v>
      </c>
      <c r="S672" s="154">
        <f t="shared" si="137"/>
        <v>0</v>
      </c>
      <c r="T672" s="154">
        <f t="shared" si="138"/>
        <v>0</v>
      </c>
      <c r="U672" s="154">
        <f t="shared" si="139"/>
        <v>2770.3385042453192</v>
      </c>
      <c r="V672" s="154">
        <f t="shared" si="140"/>
        <v>0</v>
      </c>
      <c r="W672" s="154">
        <f t="shared" si="141"/>
        <v>0</v>
      </c>
      <c r="X672" s="137">
        <f t="shared" si="142"/>
        <v>0</v>
      </c>
      <c r="Y672" s="137">
        <f t="shared" si="143"/>
        <v>0</v>
      </c>
    </row>
    <row r="673" spans="1:25">
      <c r="A673" s="153">
        <v>1621</v>
      </c>
      <c r="B673" s="153" t="s">
        <v>164</v>
      </c>
      <c r="C673" s="153" t="s">
        <v>165</v>
      </c>
      <c r="D673" s="153" t="s">
        <v>319</v>
      </c>
      <c r="E673" s="153" t="s">
        <v>167</v>
      </c>
      <c r="F673" s="136" t="s">
        <v>168</v>
      </c>
      <c r="G673" s="154">
        <v>38.573316230300001</v>
      </c>
      <c r="H673" s="154">
        <v>0</v>
      </c>
      <c r="I673" s="154">
        <v>0</v>
      </c>
      <c r="J673" s="155">
        <f t="shared" si="131"/>
        <v>0</v>
      </c>
      <c r="K673" s="155">
        <f t="shared" si="132"/>
        <v>0</v>
      </c>
      <c r="L673" s="155">
        <f>IF(F673="Current ASP",IF(ISERROR(VLOOKUP(A673,#REF!,3,FALSE)),1,1-VLOOKUP(A673,#REF!,3,FALSE)),0)</f>
        <v>0</v>
      </c>
      <c r="M673" s="137">
        <v>0</v>
      </c>
      <c r="N673" s="154">
        <f t="shared" si="133"/>
        <v>0</v>
      </c>
      <c r="O673" s="154">
        <f t="shared" si="134"/>
        <v>0</v>
      </c>
      <c r="P673" s="154">
        <f t="shared" si="135"/>
        <v>0</v>
      </c>
      <c r="Q673" s="154">
        <v>1859.3399605205086</v>
      </c>
      <c r="R673" s="154">
        <f t="shared" si="136"/>
        <v>1859.3399605205086</v>
      </c>
      <c r="S673" s="154">
        <f t="shared" si="137"/>
        <v>0</v>
      </c>
      <c r="T673" s="154">
        <f t="shared" si="138"/>
        <v>0</v>
      </c>
      <c r="U673" s="154">
        <f t="shared" si="139"/>
        <v>1859.3399605205086</v>
      </c>
      <c r="V673" s="154">
        <f t="shared" si="140"/>
        <v>0</v>
      </c>
      <c r="W673" s="154">
        <f t="shared" si="141"/>
        <v>0</v>
      </c>
      <c r="X673" s="137">
        <f t="shared" si="142"/>
        <v>0</v>
      </c>
      <c r="Y673" s="137">
        <f t="shared" si="143"/>
        <v>0</v>
      </c>
    </row>
    <row r="674" spans="1:25">
      <c r="A674" s="153">
        <v>1622</v>
      </c>
      <c r="B674" s="153" t="s">
        <v>164</v>
      </c>
      <c r="C674" s="153" t="s">
        <v>165</v>
      </c>
      <c r="D674" s="153" t="s">
        <v>319</v>
      </c>
      <c r="E674" s="153" t="s">
        <v>167</v>
      </c>
      <c r="F674" s="136" t="s">
        <v>168</v>
      </c>
      <c r="G674" s="154">
        <v>45.759020028499997</v>
      </c>
      <c r="H674" s="154">
        <v>0</v>
      </c>
      <c r="I674" s="154">
        <v>0</v>
      </c>
      <c r="J674" s="155">
        <f t="shared" si="131"/>
        <v>0</v>
      </c>
      <c r="K674" s="155">
        <f t="shared" si="132"/>
        <v>0</v>
      </c>
      <c r="L674" s="155">
        <f>IF(F674="Current ASP",IF(ISERROR(VLOOKUP(A674,#REF!,3,FALSE)),1,1-VLOOKUP(A674,#REF!,3,FALSE)),0)</f>
        <v>0</v>
      </c>
      <c r="M674" s="137">
        <v>0</v>
      </c>
      <c r="N674" s="154">
        <f t="shared" si="133"/>
        <v>0</v>
      </c>
      <c r="O674" s="154">
        <f t="shared" si="134"/>
        <v>0</v>
      </c>
      <c r="P674" s="154">
        <f t="shared" si="135"/>
        <v>0</v>
      </c>
      <c r="Q674" s="154">
        <v>1842.3099820797568</v>
      </c>
      <c r="R674" s="154">
        <f t="shared" si="136"/>
        <v>1842.3099820797568</v>
      </c>
      <c r="S674" s="154">
        <f t="shared" si="137"/>
        <v>0</v>
      </c>
      <c r="T674" s="154">
        <f t="shared" si="138"/>
        <v>0</v>
      </c>
      <c r="U674" s="154">
        <f t="shared" si="139"/>
        <v>1842.3099820797568</v>
      </c>
      <c r="V674" s="154">
        <f t="shared" si="140"/>
        <v>0</v>
      </c>
      <c r="W674" s="154">
        <f t="shared" si="141"/>
        <v>0</v>
      </c>
      <c r="X674" s="137">
        <f t="shared" si="142"/>
        <v>0</v>
      </c>
      <c r="Y674" s="137">
        <f t="shared" si="143"/>
        <v>0</v>
      </c>
    </row>
    <row r="675" spans="1:25">
      <c r="A675" s="153">
        <v>1623</v>
      </c>
      <c r="B675" s="153" t="s">
        <v>164</v>
      </c>
      <c r="C675" s="153" t="s">
        <v>165</v>
      </c>
      <c r="D675" s="153" t="s">
        <v>319</v>
      </c>
      <c r="E675" s="153" t="s">
        <v>167</v>
      </c>
      <c r="F675" s="136" t="s">
        <v>168</v>
      </c>
      <c r="G675" s="154">
        <v>46.895457160100001</v>
      </c>
      <c r="H675" s="154">
        <v>0</v>
      </c>
      <c r="I675" s="154">
        <v>0</v>
      </c>
      <c r="J675" s="155">
        <f t="shared" si="131"/>
        <v>0</v>
      </c>
      <c r="K675" s="155">
        <f t="shared" si="132"/>
        <v>0</v>
      </c>
      <c r="L675" s="155">
        <f>IF(F675="Current ASP",IF(ISERROR(VLOOKUP(A675,#REF!,3,FALSE)),1,1-VLOOKUP(A675,#REF!,3,FALSE)),0)</f>
        <v>0</v>
      </c>
      <c r="M675" s="137">
        <v>0</v>
      </c>
      <c r="N675" s="154">
        <f t="shared" si="133"/>
        <v>0</v>
      </c>
      <c r="O675" s="154">
        <f t="shared" si="134"/>
        <v>0</v>
      </c>
      <c r="P675" s="154">
        <f t="shared" si="135"/>
        <v>0</v>
      </c>
      <c r="Q675" s="154">
        <v>1780.6257779039463</v>
      </c>
      <c r="R675" s="154">
        <f t="shared" si="136"/>
        <v>1780.6257779039463</v>
      </c>
      <c r="S675" s="154">
        <f t="shared" si="137"/>
        <v>0</v>
      </c>
      <c r="T675" s="154">
        <f t="shared" si="138"/>
        <v>0</v>
      </c>
      <c r="U675" s="154">
        <f t="shared" si="139"/>
        <v>1780.6257779039463</v>
      </c>
      <c r="V675" s="154">
        <f t="shared" si="140"/>
        <v>0</v>
      </c>
      <c r="W675" s="154">
        <f t="shared" si="141"/>
        <v>0</v>
      </c>
      <c r="X675" s="137">
        <f t="shared" si="142"/>
        <v>0</v>
      </c>
      <c r="Y675" s="137">
        <f t="shared" si="143"/>
        <v>0</v>
      </c>
    </row>
    <row r="676" spans="1:25">
      <c r="A676" s="153">
        <v>1624</v>
      </c>
      <c r="B676" s="153" t="s">
        <v>164</v>
      </c>
      <c r="C676" s="153" t="s">
        <v>165</v>
      </c>
      <c r="D676" s="153" t="s">
        <v>319</v>
      </c>
      <c r="E676" s="153" t="s">
        <v>167</v>
      </c>
      <c r="F676" s="136" t="s">
        <v>168</v>
      </c>
      <c r="G676" s="154">
        <v>39.997849284200001</v>
      </c>
      <c r="H676" s="154">
        <v>0</v>
      </c>
      <c r="I676" s="154">
        <v>0</v>
      </c>
      <c r="J676" s="155">
        <f t="shared" si="131"/>
        <v>0</v>
      </c>
      <c r="K676" s="155">
        <f t="shared" si="132"/>
        <v>0</v>
      </c>
      <c r="L676" s="155">
        <f>IF(F676="Current ASP",IF(ISERROR(VLOOKUP(A676,#REF!,3,FALSE)),1,1-VLOOKUP(A676,#REF!,3,FALSE)),0)</f>
        <v>0</v>
      </c>
      <c r="M676" s="137">
        <v>55.721987427999998</v>
      </c>
      <c r="N676" s="154">
        <f t="shared" si="133"/>
        <v>55.721987427999998</v>
      </c>
      <c r="O676" s="154">
        <f t="shared" si="134"/>
        <v>0</v>
      </c>
      <c r="P676" s="154">
        <f t="shared" si="135"/>
        <v>0</v>
      </c>
      <c r="Q676" s="154">
        <v>1788.5636199397372</v>
      </c>
      <c r="R676" s="154">
        <f t="shared" si="136"/>
        <v>1788.5636199397372</v>
      </c>
      <c r="S676" s="154">
        <f t="shared" si="137"/>
        <v>0</v>
      </c>
      <c r="T676" s="154">
        <f t="shared" si="138"/>
        <v>0</v>
      </c>
      <c r="U676" s="154">
        <f t="shared" si="139"/>
        <v>1844.2856073677372</v>
      </c>
      <c r="V676" s="154">
        <f t="shared" si="140"/>
        <v>0</v>
      </c>
      <c r="W676" s="154">
        <f t="shared" si="141"/>
        <v>0</v>
      </c>
      <c r="X676" s="137">
        <f t="shared" si="142"/>
        <v>0</v>
      </c>
      <c r="Y676" s="137">
        <f t="shared" si="143"/>
        <v>0</v>
      </c>
    </row>
    <row r="677" spans="1:25">
      <c r="A677" s="153">
        <v>1625</v>
      </c>
      <c r="B677" s="153" t="s">
        <v>164</v>
      </c>
      <c r="C677" s="153" t="s">
        <v>165</v>
      </c>
      <c r="D677" s="153" t="s">
        <v>319</v>
      </c>
      <c r="E677" s="153" t="s">
        <v>167</v>
      </c>
      <c r="F677" s="136" t="s">
        <v>168</v>
      </c>
      <c r="G677" s="154">
        <v>41.631051825199997</v>
      </c>
      <c r="H677" s="154">
        <v>0</v>
      </c>
      <c r="I677" s="154">
        <v>0</v>
      </c>
      <c r="J677" s="155">
        <f t="shared" si="131"/>
        <v>0</v>
      </c>
      <c r="K677" s="155">
        <f t="shared" si="132"/>
        <v>0</v>
      </c>
      <c r="L677" s="155">
        <f>IF(F677="Current ASP",IF(ISERROR(VLOOKUP(A677,#REF!,3,FALSE)),1,1-VLOOKUP(A677,#REF!,3,FALSE)),0)</f>
        <v>0</v>
      </c>
      <c r="M677" s="137">
        <v>55.1096578959</v>
      </c>
      <c r="N677" s="154">
        <f t="shared" si="133"/>
        <v>55.1096578959</v>
      </c>
      <c r="O677" s="154">
        <f t="shared" si="134"/>
        <v>0</v>
      </c>
      <c r="P677" s="154">
        <f t="shared" si="135"/>
        <v>0</v>
      </c>
      <c r="Q677" s="154">
        <v>1399.0293713888618</v>
      </c>
      <c r="R677" s="154">
        <f t="shared" si="136"/>
        <v>1399.0293713888618</v>
      </c>
      <c r="S677" s="154">
        <f t="shared" si="137"/>
        <v>0</v>
      </c>
      <c r="T677" s="154">
        <f t="shared" si="138"/>
        <v>0</v>
      </c>
      <c r="U677" s="154">
        <f t="shared" si="139"/>
        <v>1454.1390292847618</v>
      </c>
      <c r="V677" s="154">
        <f t="shared" si="140"/>
        <v>0</v>
      </c>
      <c r="W677" s="154">
        <f t="shared" si="141"/>
        <v>0</v>
      </c>
      <c r="X677" s="137">
        <f t="shared" si="142"/>
        <v>0</v>
      </c>
      <c r="Y677" s="137">
        <f t="shared" si="143"/>
        <v>0</v>
      </c>
    </row>
    <row r="678" spans="1:25">
      <c r="A678" s="153">
        <v>1626</v>
      </c>
      <c r="B678" s="153" t="s">
        <v>164</v>
      </c>
      <c r="C678" s="153" t="s">
        <v>165</v>
      </c>
      <c r="D678" s="153" t="s">
        <v>319</v>
      </c>
      <c r="E678" s="153" t="s">
        <v>167</v>
      </c>
      <c r="F678" s="136" t="s">
        <v>168</v>
      </c>
      <c r="G678" s="154">
        <v>44.388683677899998</v>
      </c>
      <c r="H678" s="154">
        <v>0</v>
      </c>
      <c r="I678" s="154">
        <v>0</v>
      </c>
      <c r="J678" s="155">
        <f t="shared" si="131"/>
        <v>0</v>
      </c>
      <c r="K678" s="155">
        <f t="shared" si="132"/>
        <v>0</v>
      </c>
      <c r="L678" s="155">
        <f>IF(F678="Current ASP",IF(ISERROR(VLOOKUP(A678,#REF!,3,FALSE)),1,1-VLOOKUP(A678,#REF!,3,FALSE)),0)</f>
        <v>0</v>
      </c>
      <c r="M678" s="137">
        <v>79.602839182899999</v>
      </c>
      <c r="N678" s="154">
        <f t="shared" si="133"/>
        <v>79.602839182899999</v>
      </c>
      <c r="O678" s="154">
        <f t="shared" si="134"/>
        <v>0</v>
      </c>
      <c r="P678" s="154">
        <f t="shared" si="135"/>
        <v>0</v>
      </c>
      <c r="Q678" s="154">
        <v>1419.1261803110772</v>
      </c>
      <c r="R678" s="154">
        <f t="shared" si="136"/>
        <v>1419.1261803110772</v>
      </c>
      <c r="S678" s="154">
        <f t="shared" si="137"/>
        <v>0</v>
      </c>
      <c r="T678" s="154">
        <f t="shared" si="138"/>
        <v>0</v>
      </c>
      <c r="U678" s="154">
        <f t="shared" si="139"/>
        <v>1498.7290194939771</v>
      </c>
      <c r="V678" s="154">
        <f t="shared" si="140"/>
        <v>0</v>
      </c>
      <c r="W678" s="154">
        <f t="shared" si="141"/>
        <v>0</v>
      </c>
      <c r="X678" s="137">
        <f t="shared" si="142"/>
        <v>0</v>
      </c>
      <c r="Y678" s="137">
        <f t="shared" si="143"/>
        <v>0</v>
      </c>
    </row>
    <row r="679" spans="1:25">
      <c r="A679" s="153">
        <v>1627</v>
      </c>
      <c r="B679" s="153" t="s">
        <v>164</v>
      </c>
      <c r="C679" s="153" t="s">
        <v>165</v>
      </c>
      <c r="D679" s="153" t="s">
        <v>319</v>
      </c>
      <c r="E679" s="153" t="s">
        <v>167</v>
      </c>
      <c r="F679" s="136" t="s">
        <v>168</v>
      </c>
      <c r="G679" s="154">
        <v>43.480271159499999</v>
      </c>
      <c r="H679" s="154">
        <v>0</v>
      </c>
      <c r="I679" s="154">
        <v>0</v>
      </c>
      <c r="J679" s="155">
        <f t="shared" si="131"/>
        <v>0</v>
      </c>
      <c r="K679" s="155">
        <f t="shared" si="132"/>
        <v>0</v>
      </c>
      <c r="L679" s="155">
        <f>IF(F679="Current ASP",IF(ISERROR(VLOOKUP(A679,#REF!,3,FALSE)),1,1-VLOOKUP(A679,#REF!,3,FALSE)),0)</f>
        <v>0</v>
      </c>
      <c r="M679" s="137">
        <v>60.0082941533</v>
      </c>
      <c r="N679" s="154">
        <f t="shared" si="133"/>
        <v>60.0082941533</v>
      </c>
      <c r="O679" s="154">
        <f t="shared" si="134"/>
        <v>0</v>
      </c>
      <c r="P679" s="154">
        <f t="shared" si="135"/>
        <v>0</v>
      </c>
      <c r="Q679" s="154">
        <v>878.54025449939832</v>
      </c>
      <c r="R679" s="154">
        <f t="shared" si="136"/>
        <v>878.54025449939832</v>
      </c>
      <c r="S679" s="154">
        <f t="shared" si="137"/>
        <v>0</v>
      </c>
      <c r="T679" s="154">
        <f t="shared" si="138"/>
        <v>0</v>
      </c>
      <c r="U679" s="154">
        <f t="shared" si="139"/>
        <v>938.54854865269829</v>
      </c>
      <c r="V679" s="154">
        <f t="shared" si="140"/>
        <v>0</v>
      </c>
      <c r="W679" s="154">
        <f t="shared" si="141"/>
        <v>0</v>
      </c>
      <c r="X679" s="137">
        <f t="shared" si="142"/>
        <v>0</v>
      </c>
      <c r="Y679" s="137">
        <f t="shared" si="143"/>
        <v>0</v>
      </c>
    </row>
    <row r="680" spans="1:25">
      <c r="A680" s="153">
        <v>1628</v>
      </c>
      <c r="B680" s="153" t="s">
        <v>164</v>
      </c>
      <c r="C680" s="153" t="s">
        <v>165</v>
      </c>
      <c r="D680" s="153" t="s">
        <v>319</v>
      </c>
      <c r="E680" s="153" t="s">
        <v>167</v>
      </c>
      <c r="F680" s="136" t="s">
        <v>168</v>
      </c>
      <c r="G680" s="154">
        <v>45.298859374899997</v>
      </c>
      <c r="H680" s="154">
        <v>0</v>
      </c>
      <c r="I680" s="154">
        <v>0</v>
      </c>
      <c r="J680" s="155">
        <f t="shared" si="131"/>
        <v>0</v>
      </c>
      <c r="K680" s="155">
        <f t="shared" si="132"/>
        <v>0</v>
      </c>
      <c r="L680" s="155">
        <f>IF(F680="Current ASP",IF(ISERROR(VLOOKUP(A680,#REF!,3,FALSE)),1,1-VLOOKUP(A680,#REF!,3,FALSE)),0)</f>
        <v>0</v>
      </c>
      <c r="M680" s="137">
        <v>100.422043277</v>
      </c>
      <c r="N680" s="154">
        <f t="shared" si="133"/>
        <v>100.422043277</v>
      </c>
      <c r="O680" s="154">
        <f t="shared" si="134"/>
        <v>0</v>
      </c>
      <c r="P680" s="154">
        <f t="shared" si="135"/>
        <v>0</v>
      </c>
      <c r="Q680" s="154">
        <v>1618.4100473292269</v>
      </c>
      <c r="R680" s="154">
        <f t="shared" si="136"/>
        <v>1618.4100473292269</v>
      </c>
      <c r="S680" s="154">
        <f t="shared" si="137"/>
        <v>0</v>
      </c>
      <c r="T680" s="154">
        <f t="shared" si="138"/>
        <v>0</v>
      </c>
      <c r="U680" s="154">
        <f t="shared" si="139"/>
        <v>1718.832090606227</v>
      </c>
      <c r="V680" s="154">
        <f t="shared" si="140"/>
        <v>0</v>
      </c>
      <c r="W680" s="154">
        <f t="shared" si="141"/>
        <v>0</v>
      </c>
      <c r="X680" s="137">
        <f t="shared" si="142"/>
        <v>0</v>
      </c>
      <c r="Y680" s="137">
        <f t="shared" si="143"/>
        <v>0</v>
      </c>
    </row>
    <row r="681" spans="1:25">
      <c r="A681" s="153">
        <v>1629</v>
      </c>
      <c r="B681" s="153" t="s">
        <v>164</v>
      </c>
      <c r="C681" s="153" t="s">
        <v>165</v>
      </c>
      <c r="D681" s="153" t="s">
        <v>322</v>
      </c>
      <c r="E681" s="153" t="s">
        <v>167</v>
      </c>
      <c r="F681" s="136" t="s">
        <v>168</v>
      </c>
      <c r="G681" s="154">
        <v>79.660800088599999</v>
      </c>
      <c r="H681" s="154">
        <v>0</v>
      </c>
      <c r="I681" s="154">
        <v>0</v>
      </c>
      <c r="J681" s="155">
        <f t="shared" si="131"/>
        <v>0</v>
      </c>
      <c r="K681" s="155">
        <f t="shared" si="132"/>
        <v>0</v>
      </c>
      <c r="L681" s="155">
        <f>IF(F681="Current ASP",IF(ISERROR(VLOOKUP(A681,#REF!,3,FALSE)),1,1-VLOOKUP(A681,#REF!,3,FALSE)),0)</f>
        <v>0</v>
      </c>
      <c r="M681" s="137">
        <v>0</v>
      </c>
      <c r="N681" s="154">
        <f t="shared" si="133"/>
        <v>0</v>
      </c>
      <c r="O681" s="154">
        <f t="shared" si="134"/>
        <v>0</v>
      </c>
      <c r="P681" s="154">
        <f t="shared" si="135"/>
        <v>0</v>
      </c>
      <c r="Q681" s="154">
        <v>2540.3664030422101</v>
      </c>
      <c r="R681" s="154">
        <f t="shared" si="136"/>
        <v>2540.3664030422101</v>
      </c>
      <c r="S681" s="154">
        <f t="shared" si="137"/>
        <v>0</v>
      </c>
      <c r="T681" s="154">
        <f t="shared" si="138"/>
        <v>0</v>
      </c>
      <c r="U681" s="154">
        <f t="shared" si="139"/>
        <v>2540.3664030422101</v>
      </c>
      <c r="V681" s="154">
        <f t="shared" si="140"/>
        <v>0</v>
      </c>
      <c r="W681" s="154">
        <f t="shared" si="141"/>
        <v>0</v>
      </c>
      <c r="X681" s="137">
        <f t="shared" si="142"/>
        <v>0</v>
      </c>
      <c r="Y681" s="137">
        <f t="shared" si="143"/>
        <v>0</v>
      </c>
    </row>
    <row r="682" spans="1:25">
      <c r="A682" s="153">
        <v>1630</v>
      </c>
      <c r="B682" s="153" t="s">
        <v>164</v>
      </c>
      <c r="C682" s="153" t="s">
        <v>165</v>
      </c>
      <c r="D682" s="153" t="s">
        <v>323</v>
      </c>
      <c r="E682" s="153" t="s">
        <v>167</v>
      </c>
      <c r="F682" s="136" t="s">
        <v>168</v>
      </c>
      <c r="G682" s="154">
        <v>29.321787274999998</v>
      </c>
      <c r="H682" s="154">
        <v>0</v>
      </c>
      <c r="I682" s="154">
        <v>0</v>
      </c>
      <c r="J682" s="155">
        <f t="shared" si="131"/>
        <v>0</v>
      </c>
      <c r="K682" s="155">
        <f t="shared" si="132"/>
        <v>0</v>
      </c>
      <c r="L682" s="155">
        <f>IF(F682="Current ASP",IF(ISERROR(VLOOKUP(A682,#REF!,3,FALSE)),1,1-VLOOKUP(A682,#REF!,3,FALSE)),0)</f>
        <v>0</v>
      </c>
      <c r="M682" s="137">
        <v>0</v>
      </c>
      <c r="N682" s="154">
        <f t="shared" si="133"/>
        <v>0</v>
      </c>
      <c r="O682" s="154">
        <f t="shared" si="134"/>
        <v>0</v>
      </c>
      <c r="P682" s="154">
        <f t="shared" si="135"/>
        <v>0</v>
      </c>
      <c r="Q682" s="154">
        <v>2255.3821583787612</v>
      </c>
      <c r="R682" s="154">
        <f t="shared" si="136"/>
        <v>2255.3821583787612</v>
      </c>
      <c r="S682" s="154">
        <f t="shared" si="137"/>
        <v>0</v>
      </c>
      <c r="T682" s="154">
        <f t="shared" si="138"/>
        <v>0</v>
      </c>
      <c r="U682" s="154">
        <f t="shared" si="139"/>
        <v>2255.3821583787612</v>
      </c>
      <c r="V682" s="154">
        <f t="shared" si="140"/>
        <v>0</v>
      </c>
      <c r="W682" s="154">
        <f t="shared" si="141"/>
        <v>0</v>
      </c>
      <c r="X682" s="137">
        <f t="shared" si="142"/>
        <v>0</v>
      </c>
      <c r="Y682" s="137">
        <f t="shared" si="143"/>
        <v>0</v>
      </c>
    </row>
    <row r="683" spans="1:25">
      <c r="A683" s="153">
        <v>1631</v>
      </c>
      <c r="B683" s="153" t="s">
        <v>164</v>
      </c>
      <c r="C683" s="153" t="s">
        <v>165</v>
      </c>
      <c r="D683" s="153" t="s">
        <v>323</v>
      </c>
      <c r="E683" s="153" t="s">
        <v>167</v>
      </c>
      <c r="F683" s="136" t="s">
        <v>168</v>
      </c>
      <c r="G683" s="154">
        <v>31.856507178000001</v>
      </c>
      <c r="H683" s="154">
        <v>0</v>
      </c>
      <c r="I683" s="154">
        <v>0</v>
      </c>
      <c r="J683" s="155">
        <f t="shared" si="131"/>
        <v>0</v>
      </c>
      <c r="K683" s="155">
        <f t="shared" si="132"/>
        <v>0</v>
      </c>
      <c r="L683" s="155">
        <f>IF(F683="Current ASP",IF(ISERROR(VLOOKUP(A683,#REF!,3,FALSE)),1,1-VLOOKUP(A683,#REF!,3,FALSE)),0)</f>
        <v>0</v>
      </c>
      <c r="M683" s="137">
        <v>479.23144075200003</v>
      </c>
      <c r="N683" s="154">
        <f t="shared" si="133"/>
        <v>479.23144075200003</v>
      </c>
      <c r="O683" s="154">
        <f t="shared" si="134"/>
        <v>0</v>
      </c>
      <c r="P683" s="154">
        <f t="shared" si="135"/>
        <v>0</v>
      </c>
      <c r="Q683" s="154">
        <v>4387.2040563368255</v>
      </c>
      <c r="R683" s="154">
        <f t="shared" si="136"/>
        <v>4387.2040563368255</v>
      </c>
      <c r="S683" s="154">
        <f t="shared" si="137"/>
        <v>0</v>
      </c>
      <c r="T683" s="154">
        <f t="shared" si="138"/>
        <v>0</v>
      </c>
      <c r="U683" s="154">
        <f t="shared" si="139"/>
        <v>4866.4354970888253</v>
      </c>
      <c r="V683" s="154">
        <f t="shared" si="140"/>
        <v>0</v>
      </c>
      <c r="W683" s="154">
        <f t="shared" si="141"/>
        <v>0</v>
      </c>
      <c r="X683" s="137">
        <f t="shared" si="142"/>
        <v>0</v>
      </c>
      <c r="Y683" s="137">
        <f t="shared" si="143"/>
        <v>0</v>
      </c>
    </row>
    <row r="684" spans="1:25">
      <c r="A684" s="153">
        <v>1632</v>
      </c>
      <c r="B684" s="153" t="s">
        <v>164</v>
      </c>
      <c r="C684" s="153" t="s">
        <v>165</v>
      </c>
      <c r="D684" s="153" t="s">
        <v>323</v>
      </c>
      <c r="E684" s="153" t="s">
        <v>133</v>
      </c>
      <c r="F684" s="136" t="s">
        <v>206</v>
      </c>
      <c r="G684" s="154">
        <v>9.0077578116530006</v>
      </c>
      <c r="H684" s="154">
        <v>8.2635924622400001</v>
      </c>
      <c r="I684" s="154">
        <v>0.74416534941300005</v>
      </c>
      <c r="J684" s="155">
        <f t="shared" si="131"/>
        <v>0.91738617256668453</v>
      </c>
      <c r="K684" s="155">
        <f t="shared" si="132"/>
        <v>8.2613827433315468E-2</v>
      </c>
      <c r="L684" s="155">
        <f>IF(F684="Current ASP",IF(ISERROR(VLOOKUP(A684,#REF!,3,FALSE)),1,1-VLOOKUP(A684,#REF!,3,FALSE)),0)</f>
        <v>1</v>
      </c>
      <c r="M684" s="137">
        <v>178.187893863</v>
      </c>
      <c r="N684" s="154">
        <f t="shared" si="133"/>
        <v>0</v>
      </c>
      <c r="O684" s="154">
        <f t="shared" si="134"/>
        <v>163.46710994869619</v>
      </c>
      <c r="P684" s="154">
        <f t="shared" si="135"/>
        <v>14.720783914303814</v>
      </c>
      <c r="Q684" s="154">
        <v>570.41565932545655</v>
      </c>
      <c r="R684" s="154">
        <f t="shared" si="136"/>
        <v>0</v>
      </c>
      <c r="S684" s="154">
        <f t="shared" si="137"/>
        <v>523.29143848068236</v>
      </c>
      <c r="T684" s="154">
        <f t="shared" si="138"/>
        <v>47.124220844774129</v>
      </c>
      <c r="U684" s="154">
        <f t="shared" si="139"/>
        <v>0</v>
      </c>
      <c r="V684" s="154">
        <f t="shared" si="140"/>
        <v>686.75854842937861</v>
      </c>
      <c r="W684" s="154">
        <f t="shared" si="141"/>
        <v>61.845004759077945</v>
      </c>
      <c r="X684" s="137">
        <f t="shared" si="142"/>
        <v>14.720783914303814</v>
      </c>
      <c r="Y684" s="137">
        <f t="shared" si="143"/>
        <v>47.124220844774129</v>
      </c>
    </row>
    <row r="685" spans="1:25">
      <c r="A685" s="153">
        <v>1633</v>
      </c>
      <c r="B685" s="153" t="s">
        <v>164</v>
      </c>
      <c r="C685" s="153" t="s">
        <v>165</v>
      </c>
      <c r="D685" s="153" t="s">
        <v>323</v>
      </c>
      <c r="E685" s="153" t="s">
        <v>133</v>
      </c>
      <c r="F685" s="136" t="s">
        <v>206</v>
      </c>
      <c r="G685" s="154">
        <v>35.0059889662</v>
      </c>
      <c r="H685" s="154">
        <v>35.0059889662</v>
      </c>
      <c r="I685" s="154">
        <v>0</v>
      </c>
      <c r="J685" s="155">
        <f t="shared" si="131"/>
        <v>1</v>
      </c>
      <c r="K685" s="155">
        <f t="shared" si="132"/>
        <v>0</v>
      </c>
      <c r="L685" s="155">
        <f>IF(F685="Current ASP",IF(ISERROR(VLOOKUP(A685,#REF!,3,FALSE)),1,1-VLOOKUP(A685,#REF!,3,FALSE)),0)</f>
        <v>1</v>
      </c>
      <c r="M685" s="137">
        <v>0</v>
      </c>
      <c r="N685" s="154">
        <f t="shared" si="133"/>
        <v>0</v>
      </c>
      <c r="O685" s="154">
        <f t="shared" si="134"/>
        <v>0</v>
      </c>
      <c r="P685" s="154">
        <f t="shared" si="135"/>
        <v>0</v>
      </c>
      <c r="Q685" s="154">
        <v>258.81755758223449</v>
      </c>
      <c r="R685" s="154">
        <f t="shared" si="136"/>
        <v>0</v>
      </c>
      <c r="S685" s="154">
        <f t="shared" si="137"/>
        <v>258.81755758223449</v>
      </c>
      <c r="T685" s="154">
        <f t="shared" si="138"/>
        <v>0</v>
      </c>
      <c r="U685" s="154">
        <f t="shared" si="139"/>
        <v>0</v>
      </c>
      <c r="V685" s="154">
        <f t="shared" si="140"/>
        <v>258.81755758223449</v>
      </c>
      <c r="W685" s="154">
        <f t="shared" si="141"/>
        <v>0</v>
      </c>
      <c r="X685" s="137">
        <f t="shared" si="142"/>
        <v>0</v>
      </c>
      <c r="Y685" s="137">
        <f t="shared" si="143"/>
        <v>0</v>
      </c>
    </row>
    <row r="686" spans="1:25">
      <c r="A686" s="153">
        <v>1634</v>
      </c>
      <c r="B686" s="153" t="s">
        <v>164</v>
      </c>
      <c r="C686" s="153" t="s">
        <v>165</v>
      </c>
      <c r="D686" s="153" t="s">
        <v>324</v>
      </c>
      <c r="E686" s="153" t="s">
        <v>133</v>
      </c>
      <c r="F686" s="136" t="s">
        <v>206</v>
      </c>
      <c r="G686" s="154">
        <v>0.59368369217500006</v>
      </c>
      <c r="H686" s="154">
        <v>0.59368369217500006</v>
      </c>
      <c r="I686" s="154">
        <v>0</v>
      </c>
      <c r="J686" s="155">
        <f t="shared" si="131"/>
        <v>1</v>
      </c>
      <c r="K686" s="155">
        <f t="shared" si="132"/>
        <v>0</v>
      </c>
      <c r="L686" s="155">
        <f>IF(F686="Current ASP",IF(ISERROR(VLOOKUP(A686,#REF!,3,FALSE)),1,1-VLOOKUP(A686,#REF!,3,FALSE)),0)</f>
        <v>1</v>
      </c>
      <c r="M686" s="137">
        <v>0</v>
      </c>
      <c r="N686" s="154">
        <f t="shared" si="133"/>
        <v>0</v>
      </c>
      <c r="O686" s="154">
        <f t="shared" si="134"/>
        <v>0</v>
      </c>
      <c r="P686" s="154">
        <f t="shared" si="135"/>
        <v>0</v>
      </c>
      <c r="Q686" s="154">
        <v>11.615918112664405</v>
      </c>
      <c r="R686" s="154">
        <f t="shared" si="136"/>
        <v>0</v>
      </c>
      <c r="S686" s="154">
        <f t="shared" si="137"/>
        <v>11.615918112664405</v>
      </c>
      <c r="T686" s="154">
        <f t="shared" si="138"/>
        <v>0</v>
      </c>
      <c r="U686" s="154">
        <f t="shared" si="139"/>
        <v>0</v>
      </c>
      <c r="V686" s="154">
        <f t="shared" si="140"/>
        <v>11.615918112664405</v>
      </c>
      <c r="W686" s="154">
        <f t="shared" si="141"/>
        <v>0</v>
      </c>
      <c r="X686" s="137">
        <f t="shared" si="142"/>
        <v>0</v>
      </c>
      <c r="Y686" s="137">
        <f t="shared" si="143"/>
        <v>0</v>
      </c>
    </row>
    <row r="687" spans="1:25">
      <c r="A687" s="153">
        <v>1635</v>
      </c>
      <c r="B687" s="153" t="s">
        <v>164</v>
      </c>
      <c r="C687" s="153" t="s">
        <v>165</v>
      </c>
      <c r="D687" s="153" t="s">
        <v>323</v>
      </c>
      <c r="E687" s="153" t="s">
        <v>133</v>
      </c>
      <c r="F687" s="136" t="s">
        <v>206</v>
      </c>
      <c r="G687" s="154">
        <v>19.833154672260399</v>
      </c>
      <c r="H687" s="154">
        <v>2.2515448193099985</v>
      </c>
      <c r="I687" s="154">
        <v>17.5816098529504</v>
      </c>
      <c r="J687" s="155">
        <f t="shared" si="131"/>
        <v>0.1135242908410893</v>
      </c>
      <c r="K687" s="155">
        <f t="shared" si="132"/>
        <v>0.88647570915891072</v>
      </c>
      <c r="L687" s="155">
        <f>IF(F687="Current ASP",IF(ISERROR(VLOOKUP(A687,#REF!,3,FALSE)),1,1-VLOOKUP(A687,#REF!,3,FALSE)),0)</f>
        <v>1</v>
      </c>
      <c r="M687" s="137">
        <v>0</v>
      </c>
      <c r="N687" s="154">
        <f t="shared" si="133"/>
        <v>0</v>
      </c>
      <c r="O687" s="154">
        <f t="shared" si="134"/>
        <v>0</v>
      </c>
      <c r="P687" s="154">
        <f t="shared" si="135"/>
        <v>0</v>
      </c>
      <c r="Q687" s="154">
        <v>604.06843551086888</v>
      </c>
      <c r="R687" s="154">
        <f t="shared" si="136"/>
        <v>0</v>
      </c>
      <c r="S687" s="154">
        <f t="shared" si="137"/>
        <v>68.576440760857665</v>
      </c>
      <c r="T687" s="154">
        <f t="shared" si="138"/>
        <v>535.49199475001126</v>
      </c>
      <c r="U687" s="154">
        <f t="shared" si="139"/>
        <v>0</v>
      </c>
      <c r="V687" s="154">
        <f t="shared" si="140"/>
        <v>68.576440760857665</v>
      </c>
      <c r="W687" s="154">
        <f t="shared" si="141"/>
        <v>535.49199475001126</v>
      </c>
      <c r="X687" s="137">
        <f t="shared" si="142"/>
        <v>0</v>
      </c>
      <c r="Y687" s="137">
        <f t="shared" si="143"/>
        <v>535.49199475001126</v>
      </c>
    </row>
    <row r="688" spans="1:25">
      <c r="A688" s="153">
        <v>1636</v>
      </c>
      <c r="B688" s="153" t="s">
        <v>164</v>
      </c>
      <c r="C688" s="153" t="s">
        <v>165</v>
      </c>
      <c r="D688" s="153" t="s">
        <v>324</v>
      </c>
      <c r="E688" s="153" t="s">
        <v>133</v>
      </c>
      <c r="F688" s="136" t="s">
        <v>206</v>
      </c>
      <c r="G688" s="154">
        <v>0</v>
      </c>
      <c r="H688" s="154">
        <v>0</v>
      </c>
      <c r="I688" s="154">
        <v>0</v>
      </c>
      <c r="J688" s="155">
        <f t="shared" si="131"/>
        <v>0</v>
      </c>
      <c r="K688" s="155">
        <f t="shared" si="132"/>
        <v>1</v>
      </c>
      <c r="L688" s="155">
        <f>IF(F688="Current ASP",IF(ISERROR(VLOOKUP(A688,#REF!,3,FALSE)),1,1-VLOOKUP(A688,#REF!,3,FALSE)),0)</f>
        <v>1</v>
      </c>
      <c r="M688" s="137">
        <v>0</v>
      </c>
      <c r="N688" s="154">
        <f t="shared" si="133"/>
        <v>0</v>
      </c>
      <c r="O688" s="154">
        <f t="shared" si="134"/>
        <v>0</v>
      </c>
      <c r="P688" s="154">
        <f t="shared" si="135"/>
        <v>0</v>
      </c>
      <c r="Q688" s="154">
        <v>36.060433064694081</v>
      </c>
      <c r="R688" s="154">
        <f t="shared" si="136"/>
        <v>0</v>
      </c>
      <c r="S688" s="154">
        <f t="shared" si="137"/>
        <v>0</v>
      </c>
      <c r="T688" s="154">
        <f t="shared" si="138"/>
        <v>36.060433064694081</v>
      </c>
      <c r="U688" s="154">
        <f t="shared" si="139"/>
        <v>0</v>
      </c>
      <c r="V688" s="154">
        <f t="shared" si="140"/>
        <v>0</v>
      </c>
      <c r="W688" s="154">
        <f t="shared" si="141"/>
        <v>36.060433064694081</v>
      </c>
      <c r="X688" s="137">
        <f t="shared" si="142"/>
        <v>0</v>
      </c>
      <c r="Y688" s="137">
        <f t="shared" si="143"/>
        <v>36.060433064694081</v>
      </c>
    </row>
    <row r="689" spans="1:25">
      <c r="A689" s="153">
        <v>1637</v>
      </c>
      <c r="B689" s="153" t="s">
        <v>164</v>
      </c>
      <c r="C689" s="153" t="s">
        <v>165</v>
      </c>
      <c r="D689" s="153" t="s">
        <v>325</v>
      </c>
      <c r="E689" s="153" t="s">
        <v>133</v>
      </c>
      <c r="F689" s="136" t="s">
        <v>206</v>
      </c>
      <c r="G689" s="154">
        <v>45.608680077429995</v>
      </c>
      <c r="H689" s="154">
        <v>7.2847974038299981</v>
      </c>
      <c r="I689" s="154">
        <v>38.323882673599996</v>
      </c>
      <c r="J689" s="155">
        <f t="shared" si="131"/>
        <v>0.15972392517087922</v>
      </c>
      <c r="K689" s="155">
        <f t="shared" si="132"/>
        <v>0.84027607482912081</v>
      </c>
      <c r="L689" s="155">
        <f>IF(F689="Current ASP",IF(ISERROR(VLOOKUP(A689,#REF!,3,FALSE)),1,1-VLOOKUP(A689,#REF!,3,FALSE)),0)</f>
        <v>1</v>
      </c>
      <c r="M689" s="137">
        <v>0</v>
      </c>
      <c r="N689" s="154">
        <f t="shared" si="133"/>
        <v>0</v>
      </c>
      <c r="O689" s="154">
        <f t="shared" si="134"/>
        <v>0</v>
      </c>
      <c r="P689" s="154">
        <f t="shared" si="135"/>
        <v>0</v>
      </c>
      <c r="Q689" s="154">
        <v>396.02491029263967</v>
      </c>
      <c r="R689" s="154">
        <f t="shared" si="136"/>
        <v>0</v>
      </c>
      <c r="S689" s="154">
        <f t="shared" si="137"/>
        <v>63.254653137385731</v>
      </c>
      <c r="T689" s="154">
        <f t="shared" si="138"/>
        <v>332.77025715525394</v>
      </c>
      <c r="U689" s="154">
        <f t="shared" si="139"/>
        <v>0</v>
      </c>
      <c r="V689" s="154">
        <f t="shared" si="140"/>
        <v>63.254653137385731</v>
      </c>
      <c r="W689" s="154">
        <f t="shared" si="141"/>
        <v>332.77025715525394</v>
      </c>
      <c r="X689" s="137">
        <f t="shared" si="142"/>
        <v>0</v>
      </c>
      <c r="Y689" s="137">
        <f t="shared" si="143"/>
        <v>332.77025715525394</v>
      </c>
    </row>
    <row r="690" spans="1:25">
      <c r="A690" s="153">
        <v>1638</v>
      </c>
      <c r="B690" s="153" t="s">
        <v>164</v>
      </c>
      <c r="C690" s="153" t="s">
        <v>165</v>
      </c>
      <c r="D690" s="153" t="s">
        <v>325</v>
      </c>
      <c r="E690" s="153" t="s">
        <v>133</v>
      </c>
      <c r="F690" s="136" t="s">
        <v>206</v>
      </c>
      <c r="G690" s="154">
        <v>38.494183925682186</v>
      </c>
      <c r="H690" s="154">
        <v>0</v>
      </c>
      <c r="I690" s="154">
        <v>38.494183925682186</v>
      </c>
      <c r="J690" s="155">
        <f t="shared" si="131"/>
        <v>0</v>
      </c>
      <c r="K690" s="155">
        <f t="shared" si="132"/>
        <v>1</v>
      </c>
      <c r="L690" s="155">
        <f>IF(F690="Current ASP",IF(ISERROR(VLOOKUP(A690,#REF!,3,FALSE)),1,1-VLOOKUP(A690,#REF!,3,FALSE)),0)</f>
        <v>1</v>
      </c>
      <c r="M690" s="137">
        <v>0</v>
      </c>
      <c r="N690" s="154">
        <f t="shared" si="133"/>
        <v>0</v>
      </c>
      <c r="O690" s="154">
        <f t="shared" si="134"/>
        <v>0</v>
      </c>
      <c r="P690" s="154">
        <f t="shared" si="135"/>
        <v>0</v>
      </c>
      <c r="Q690" s="154">
        <v>0</v>
      </c>
      <c r="R690" s="154">
        <f t="shared" si="136"/>
        <v>0</v>
      </c>
      <c r="S690" s="154">
        <f t="shared" si="137"/>
        <v>0</v>
      </c>
      <c r="T690" s="154">
        <f t="shared" si="138"/>
        <v>0</v>
      </c>
      <c r="U690" s="154">
        <f t="shared" si="139"/>
        <v>0</v>
      </c>
      <c r="V690" s="154">
        <f t="shared" si="140"/>
        <v>0</v>
      </c>
      <c r="W690" s="154">
        <f t="shared" si="141"/>
        <v>0</v>
      </c>
      <c r="X690" s="137">
        <f t="shared" si="142"/>
        <v>0</v>
      </c>
      <c r="Y690" s="137">
        <f t="shared" si="143"/>
        <v>0</v>
      </c>
    </row>
    <row r="691" spans="1:25">
      <c r="A691" s="153">
        <v>1639</v>
      </c>
      <c r="B691" s="153" t="s">
        <v>164</v>
      </c>
      <c r="C691" s="153" t="s">
        <v>165</v>
      </c>
      <c r="D691" s="153" t="s">
        <v>325</v>
      </c>
      <c r="E691" s="153" t="s">
        <v>133</v>
      </c>
      <c r="F691" s="136" t="s">
        <v>206</v>
      </c>
      <c r="G691" s="154">
        <v>25.332377650960002</v>
      </c>
      <c r="H691" s="154">
        <v>0</v>
      </c>
      <c r="I691" s="154">
        <v>25.332377650960002</v>
      </c>
      <c r="J691" s="155">
        <f t="shared" si="131"/>
        <v>0</v>
      </c>
      <c r="K691" s="155">
        <f t="shared" si="132"/>
        <v>1</v>
      </c>
      <c r="L691" s="155">
        <f>IF(F691="Current ASP",IF(ISERROR(VLOOKUP(A691,#REF!,3,FALSE)),1,1-VLOOKUP(A691,#REF!,3,FALSE)),0)</f>
        <v>1</v>
      </c>
      <c r="M691" s="137">
        <v>0</v>
      </c>
      <c r="N691" s="154">
        <f t="shared" si="133"/>
        <v>0</v>
      </c>
      <c r="O691" s="154">
        <f t="shared" si="134"/>
        <v>0</v>
      </c>
      <c r="P691" s="154">
        <f t="shared" si="135"/>
        <v>0</v>
      </c>
      <c r="Q691" s="154">
        <v>29.71156633312328</v>
      </c>
      <c r="R691" s="154">
        <f t="shared" si="136"/>
        <v>0</v>
      </c>
      <c r="S691" s="154">
        <f t="shared" si="137"/>
        <v>0</v>
      </c>
      <c r="T691" s="154">
        <f t="shared" si="138"/>
        <v>29.71156633312328</v>
      </c>
      <c r="U691" s="154">
        <f t="shared" si="139"/>
        <v>0</v>
      </c>
      <c r="V691" s="154">
        <f t="shared" si="140"/>
        <v>0</v>
      </c>
      <c r="W691" s="154">
        <f t="shared" si="141"/>
        <v>29.71156633312328</v>
      </c>
      <c r="X691" s="137">
        <f t="shared" si="142"/>
        <v>0</v>
      </c>
      <c r="Y691" s="137">
        <f t="shared" si="143"/>
        <v>29.71156633312328</v>
      </c>
    </row>
    <row r="692" spans="1:25">
      <c r="A692" s="153">
        <v>1640</v>
      </c>
      <c r="B692" s="153" t="s">
        <v>164</v>
      </c>
      <c r="C692" s="153" t="s">
        <v>165</v>
      </c>
      <c r="D692" s="153" t="s">
        <v>325</v>
      </c>
      <c r="E692" s="153" t="s">
        <v>133</v>
      </c>
      <c r="F692" s="136" t="s">
        <v>206</v>
      </c>
      <c r="G692" s="154">
        <v>26.342737762439999</v>
      </c>
      <c r="H692" s="154">
        <v>22.106147070799999</v>
      </c>
      <c r="I692" s="154">
        <v>4.23659069164</v>
      </c>
      <c r="J692" s="155">
        <f t="shared" si="131"/>
        <v>0.83917424491540071</v>
      </c>
      <c r="K692" s="155">
        <f t="shared" si="132"/>
        <v>0.16082575508459929</v>
      </c>
      <c r="L692" s="155">
        <f>IF(F692="Current ASP",IF(ISERROR(VLOOKUP(A692,#REF!,3,FALSE)),1,1-VLOOKUP(A692,#REF!,3,FALSE)),0)</f>
        <v>1</v>
      </c>
      <c r="M692" s="137">
        <v>85.726134504699999</v>
      </c>
      <c r="N692" s="154">
        <f t="shared" si="133"/>
        <v>0</v>
      </c>
      <c r="O692" s="154">
        <f t="shared" si="134"/>
        <v>71.939164192497699</v>
      </c>
      <c r="P692" s="154">
        <f t="shared" si="135"/>
        <v>13.786970312202298</v>
      </c>
      <c r="Q692" s="154">
        <v>896.33366137759822</v>
      </c>
      <c r="R692" s="154">
        <f t="shared" si="136"/>
        <v>0</v>
      </c>
      <c r="S692" s="154">
        <f t="shared" si="137"/>
        <v>752.18012347880244</v>
      </c>
      <c r="T692" s="154">
        <f t="shared" si="138"/>
        <v>144.15353789879578</v>
      </c>
      <c r="U692" s="154">
        <f t="shared" si="139"/>
        <v>0</v>
      </c>
      <c r="V692" s="154">
        <f t="shared" si="140"/>
        <v>824.11928767130019</v>
      </c>
      <c r="W692" s="154">
        <f t="shared" si="141"/>
        <v>157.94050821099808</v>
      </c>
      <c r="X692" s="137">
        <f t="shared" si="142"/>
        <v>13.786970312202298</v>
      </c>
      <c r="Y692" s="137">
        <f t="shared" si="143"/>
        <v>144.15353789879578</v>
      </c>
    </row>
    <row r="693" spans="1:25">
      <c r="A693" s="153">
        <v>1641</v>
      </c>
      <c r="B693" s="153" t="s">
        <v>164</v>
      </c>
      <c r="C693" s="153" t="s">
        <v>165</v>
      </c>
      <c r="D693" s="153" t="s">
        <v>325</v>
      </c>
      <c r="E693" s="153" t="s">
        <v>133</v>
      </c>
      <c r="F693" s="136" t="s">
        <v>206</v>
      </c>
      <c r="G693" s="154">
        <v>40.828435892500003</v>
      </c>
      <c r="H693" s="154">
        <v>40.828435892500003</v>
      </c>
      <c r="I693" s="154">
        <v>0</v>
      </c>
      <c r="J693" s="155">
        <f t="shared" si="131"/>
        <v>1</v>
      </c>
      <c r="K693" s="155">
        <f t="shared" si="132"/>
        <v>0</v>
      </c>
      <c r="L693" s="155">
        <f>IF(F693="Current ASP",IF(ISERROR(VLOOKUP(A693,#REF!,3,FALSE)),1,1-VLOOKUP(A693,#REF!,3,FALSE)),0)</f>
        <v>1</v>
      </c>
      <c r="M693" s="137">
        <v>68.580907603699998</v>
      </c>
      <c r="N693" s="154">
        <f t="shared" si="133"/>
        <v>0</v>
      </c>
      <c r="O693" s="154">
        <f t="shared" si="134"/>
        <v>68.580907603699998</v>
      </c>
      <c r="P693" s="154">
        <f t="shared" si="135"/>
        <v>0</v>
      </c>
      <c r="Q693" s="154">
        <v>689.75423726632937</v>
      </c>
      <c r="R693" s="154">
        <f t="shared" si="136"/>
        <v>0</v>
      </c>
      <c r="S693" s="154">
        <f t="shared" si="137"/>
        <v>689.75423726632937</v>
      </c>
      <c r="T693" s="154">
        <f t="shared" si="138"/>
        <v>0</v>
      </c>
      <c r="U693" s="154">
        <f t="shared" si="139"/>
        <v>0</v>
      </c>
      <c r="V693" s="154">
        <f t="shared" si="140"/>
        <v>758.33514487002935</v>
      </c>
      <c r="W693" s="154">
        <f t="shared" si="141"/>
        <v>0</v>
      </c>
      <c r="X693" s="137">
        <f t="shared" si="142"/>
        <v>0</v>
      </c>
      <c r="Y693" s="137">
        <f t="shared" si="143"/>
        <v>0</v>
      </c>
    </row>
    <row r="694" spans="1:25">
      <c r="A694" s="153">
        <v>1642</v>
      </c>
      <c r="B694" s="153" t="s">
        <v>164</v>
      </c>
      <c r="C694" s="153" t="s">
        <v>165</v>
      </c>
      <c r="D694" s="153" t="s">
        <v>325</v>
      </c>
      <c r="E694" s="153" t="s">
        <v>133</v>
      </c>
      <c r="F694" s="136" t="s">
        <v>206</v>
      </c>
      <c r="G694" s="154">
        <v>30.861167447160998</v>
      </c>
      <c r="H694" s="154">
        <v>0.44021564446099859</v>
      </c>
      <c r="I694" s="154">
        <v>30.420951802699999</v>
      </c>
      <c r="J694" s="155">
        <f t="shared" si="131"/>
        <v>1.4264387282649452E-2</v>
      </c>
      <c r="K694" s="155">
        <f t="shared" si="132"/>
        <v>0.98573561271735055</v>
      </c>
      <c r="L694" s="155">
        <f>IF(F694="Current ASP",IF(ISERROR(VLOOKUP(A694,#REF!,3,FALSE)),1,1-VLOOKUP(A694,#REF!,3,FALSE)),0)</f>
        <v>1</v>
      </c>
      <c r="M694" s="137">
        <v>0</v>
      </c>
      <c r="N694" s="154">
        <f t="shared" si="133"/>
        <v>0</v>
      </c>
      <c r="O694" s="154">
        <f t="shared" si="134"/>
        <v>0</v>
      </c>
      <c r="P694" s="154">
        <f t="shared" si="135"/>
        <v>0</v>
      </c>
      <c r="Q694" s="154">
        <v>200.78093716246875</v>
      </c>
      <c r="R694" s="154">
        <f t="shared" si="136"/>
        <v>0</v>
      </c>
      <c r="S694" s="154">
        <f t="shared" si="137"/>
        <v>2.8640170466587578</v>
      </c>
      <c r="T694" s="154">
        <f t="shared" si="138"/>
        <v>197.91692011581</v>
      </c>
      <c r="U694" s="154">
        <f t="shared" si="139"/>
        <v>0</v>
      </c>
      <c r="V694" s="154">
        <f t="shared" si="140"/>
        <v>2.8640170466587578</v>
      </c>
      <c r="W694" s="154">
        <f t="shared" si="141"/>
        <v>197.91692011581</v>
      </c>
      <c r="X694" s="137">
        <f t="shared" si="142"/>
        <v>0</v>
      </c>
      <c r="Y694" s="137">
        <f t="shared" si="143"/>
        <v>197.91692011581</v>
      </c>
    </row>
    <row r="695" spans="1:25">
      <c r="A695" s="153">
        <v>1643</v>
      </c>
      <c r="B695" s="153" t="s">
        <v>164</v>
      </c>
      <c r="C695" s="153" t="s">
        <v>165</v>
      </c>
      <c r="D695" s="153" t="s">
        <v>325</v>
      </c>
      <c r="E695" s="153" t="s">
        <v>133</v>
      </c>
      <c r="F695" s="136" t="s">
        <v>206</v>
      </c>
      <c r="G695" s="154">
        <v>26.326315439736</v>
      </c>
      <c r="H695" s="154">
        <v>0.73544768693599849</v>
      </c>
      <c r="I695" s="154">
        <v>25.590867752800001</v>
      </c>
      <c r="J695" s="155">
        <f t="shared" si="131"/>
        <v>2.7935838139580293E-2</v>
      </c>
      <c r="K695" s="155">
        <f t="shared" si="132"/>
        <v>0.97206416186041966</v>
      </c>
      <c r="L695" s="155">
        <f>IF(F695="Current ASP",IF(ISERROR(VLOOKUP(A695,#REF!,3,FALSE)),1,1-VLOOKUP(A695,#REF!,3,FALSE)),0)</f>
        <v>1</v>
      </c>
      <c r="M695" s="137">
        <v>0</v>
      </c>
      <c r="N695" s="154">
        <f t="shared" si="133"/>
        <v>0</v>
      </c>
      <c r="O695" s="154">
        <f t="shared" si="134"/>
        <v>0</v>
      </c>
      <c r="P695" s="154">
        <f t="shared" si="135"/>
        <v>0</v>
      </c>
      <c r="Q695" s="154">
        <v>11.103821568311021</v>
      </c>
      <c r="R695" s="154">
        <f t="shared" si="136"/>
        <v>0</v>
      </c>
      <c r="S695" s="154">
        <f t="shared" si="137"/>
        <v>0.3101945620631173</v>
      </c>
      <c r="T695" s="154">
        <f t="shared" si="138"/>
        <v>10.793627006247904</v>
      </c>
      <c r="U695" s="154">
        <f t="shared" si="139"/>
        <v>0</v>
      </c>
      <c r="V695" s="154">
        <f t="shared" si="140"/>
        <v>0.3101945620631173</v>
      </c>
      <c r="W695" s="154">
        <f t="shared" si="141"/>
        <v>10.793627006247904</v>
      </c>
      <c r="X695" s="137">
        <f t="shared" si="142"/>
        <v>0</v>
      </c>
      <c r="Y695" s="137">
        <f t="shared" si="143"/>
        <v>10.793627006247904</v>
      </c>
    </row>
    <row r="696" spans="1:25">
      <c r="A696" s="153">
        <v>1644</v>
      </c>
      <c r="B696" s="153" t="s">
        <v>164</v>
      </c>
      <c r="C696" s="153" t="s">
        <v>165</v>
      </c>
      <c r="D696" s="153" t="s">
        <v>325</v>
      </c>
      <c r="E696" s="153" t="s">
        <v>133</v>
      </c>
      <c r="F696" s="136" t="s">
        <v>206</v>
      </c>
      <c r="G696" s="154">
        <v>38.163090931200003</v>
      </c>
      <c r="H696" s="154">
        <v>38.163090931200003</v>
      </c>
      <c r="I696" s="154">
        <v>0</v>
      </c>
      <c r="J696" s="155">
        <f t="shared" si="131"/>
        <v>1</v>
      </c>
      <c r="K696" s="155">
        <f t="shared" si="132"/>
        <v>0</v>
      </c>
      <c r="L696" s="155">
        <f>IF(F696="Current ASP",IF(ISERROR(VLOOKUP(A696,#REF!,3,FALSE)),1,1-VLOOKUP(A696,#REF!,3,FALSE)),0)</f>
        <v>1</v>
      </c>
      <c r="M696" s="137">
        <v>92.461759358600005</v>
      </c>
      <c r="N696" s="154">
        <f t="shared" si="133"/>
        <v>0</v>
      </c>
      <c r="O696" s="154">
        <f t="shared" si="134"/>
        <v>92.461759358600005</v>
      </c>
      <c r="P696" s="154">
        <f t="shared" si="135"/>
        <v>0</v>
      </c>
      <c r="Q696" s="154">
        <v>241.92611697150193</v>
      </c>
      <c r="R696" s="154">
        <f t="shared" si="136"/>
        <v>0</v>
      </c>
      <c r="S696" s="154">
        <f t="shared" si="137"/>
        <v>241.92611697150193</v>
      </c>
      <c r="T696" s="154">
        <f t="shared" si="138"/>
        <v>0</v>
      </c>
      <c r="U696" s="154">
        <f t="shared" si="139"/>
        <v>0</v>
      </c>
      <c r="V696" s="154">
        <f t="shared" si="140"/>
        <v>334.3878763301019</v>
      </c>
      <c r="W696" s="154">
        <f t="shared" si="141"/>
        <v>0</v>
      </c>
      <c r="X696" s="137">
        <f t="shared" si="142"/>
        <v>0</v>
      </c>
      <c r="Y696" s="137">
        <f t="shared" si="143"/>
        <v>0</v>
      </c>
    </row>
    <row r="697" spans="1:25">
      <c r="A697" s="153">
        <v>1645</v>
      </c>
      <c r="B697" s="153" t="s">
        <v>164</v>
      </c>
      <c r="C697" s="153" t="s">
        <v>165</v>
      </c>
      <c r="D697" s="153" t="s">
        <v>326</v>
      </c>
      <c r="E697" s="153" t="s">
        <v>133</v>
      </c>
      <c r="F697" s="136" t="s">
        <v>206</v>
      </c>
      <c r="G697" s="154">
        <v>40.969331502599999</v>
      </c>
      <c r="H697" s="154">
        <v>40.969331502599999</v>
      </c>
      <c r="I697" s="154">
        <v>0</v>
      </c>
      <c r="J697" s="155">
        <f t="shared" si="131"/>
        <v>1</v>
      </c>
      <c r="K697" s="155">
        <f t="shared" si="132"/>
        <v>0</v>
      </c>
      <c r="L697" s="155">
        <f>IF(F697="Current ASP",IF(ISERROR(VLOOKUP(A697,#REF!,3,FALSE)),1,1-VLOOKUP(A697,#REF!,3,FALSE)),0)</f>
        <v>1</v>
      </c>
      <c r="M697" s="137">
        <v>121.853576903</v>
      </c>
      <c r="N697" s="154">
        <f t="shared" si="133"/>
        <v>0</v>
      </c>
      <c r="O697" s="154">
        <f t="shared" si="134"/>
        <v>121.853576903</v>
      </c>
      <c r="P697" s="154">
        <f t="shared" si="135"/>
        <v>0</v>
      </c>
      <c r="Q697" s="154">
        <v>2899.7924760361316</v>
      </c>
      <c r="R697" s="154">
        <f t="shared" si="136"/>
        <v>0</v>
      </c>
      <c r="S697" s="154">
        <f t="shared" si="137"/>
        <v>2899.7924760361316</v>
      </c>
      <c r="T697" s="154">
        <f t="shared" si="138"/>
        <v>0</v>
      </c>
      <c r="U697" s="154">
        <f t="shared" si="139"/>
        <v>0</v>
      </c>
      <c r="V697" s="154">
        <f t="shared" si="140"/>
        <v>3021.6460529391316</v>
      </c>
      <c r="W697" s="154">
        <f t="shared" si="141"/>
        <v>0</v>
      </c>
      <c r="X697" s="137">
        <f t="shared" si="142"/>
        <v>0</v>
      </c>
      <c r="Y697" s="137">
        <f t="shared" si="143"/>
        <v>0</v>
      </c>
    </row>
    <row r="698" spans="1:25">
      <c r="A698" s="153">
        <v>1646</v>
      </c>
      <c r="B698" s="153" t="s">
        <v>164</v>
      </c>
      <c r="C698" s="153" t="s">
        <v>165</v>
      </c>
      <c r="D698" s="153" t="s">
        <v>326</v>
      </c>
      <c r="E698" s="153" t="s">
        <v>133</v>
      </c>
      <c r="F698" s="136" t="s">
        <v>206</v>
      </c>
      <c r="G698" s="154">
        <v>42.059960571200001</v>
      </c>
      <c r="H698" s="154">
        <v>42.059960571200001</v>
      </c>
      <c r="I698" s="154">
        <v>0</v>
      </c>
      <c r="J698" s="155">
        <f t="shared" si="131"/>
        <v>1</v>
      </c>
      <c r="K698" s="155">
        <f t="shared" si="132"/>
        <v>0</v>
      </c>
      <c r="L698" s="155">
        <f>IF(F698="Current ASP",IF(ISERROR(VLOOKUP(A698,#REF!,3,FALSE)),1,1-VLOOKUP(A698,#REF!,3,FALSE)),0)</f>
        <v>1</v>
      </c>
      <c r="M698" s="137">
        <v>0</v>
      </c>
      <c r="N698" s="154">
        <f t="shared" si="133"/>
        <v>0</v>
      </c>
      <c r="O698" s="154">
        <f t="shared" si="134"/>
        <v>0</v>
      </c>
      <c r="P698" s="154">
        <f t="shared" si="135"/>
        <v>0</v>
      </c>
      <c r="Q698" s="154">
        <v>1468.1553130533832</v>
      </c>
      <c r="R698" s="154">
        <f t="shared" si="136"/>
        <v>0</v>
      </c>
      <c r="S698" s="154">
        <f t="shared" si="137"/>
        <v>1468.1553130533832</v>
      </c>
      <c r="T698" s="154">
        <f t="shared" si="138"/>
        <v>0</v>
      </c>
      <c r="U698" s="154">
        <f t="shared" si="139"/>
        <v>0</v>
      </c>
      <c r="V698" s="154">
        <f t="shared" si="140"/>
        <v>1468.1553130533832</v>
      </c>
      <c r="W698" s="154">
        <f t="shared" si="141"/>
        <v>0</v>
      </c>
      <c r="X698" s="137">
        <f t="shared" si="142"/>
        <v>0</v>
      </c>
      <c r="Y698" s="137">
        <f t="shared" si="143"/>
        <v>0</v>
      </c>
    </row>
    <row r="699" spans="1:25">
      <c r="A699" s="153">
        <v>1647</v>
      </c>
      <c r="B699" s="153" t="s">
        <v>164</v>
      </c>
      <c r="C699" s="153" t="s">
        <v>165</v>
      </c>
      <c r="D699" s="153" t="s">
        <v>326</v>
      </c>
      <c r="E699" s="153" t="s">
        <v>133</v>
      </c>
      <c r="F699" s="136" t="s">
        <v>206</v>
      </c>
      <c r="G699" s="154">
        <v>39.234116478300002</v>
      </c>
      <c r="H699" s="154">
        <v>39.234116478300002</v>
      </c>
      <c r="I699" s="154">
        <v>0</v>
      </c>
      <c r="J699" s="155">
        <f t="shared" si="131"/>
        <v>1</v>
      </c>
      <c r="K699" s="155">
        <f t="shared" si="132"/>
        <v>0</v>
      </c>
      <c r="L699" s="155">
        <f>IF(F699="Current ASP",IF(ISERROR(VLOOKUP(A699,#REF!,3,FALSE)),1,1-VLOOKUP(A699,#REF!,3,FALSE)),0)</f>
        <v>1</v>
      </c>
      <c r="M699" s="137">
        <v>0</v>
      </c>
      <c r="N699" s="154">
        <f t="shared" si="133"/>
        <v>0</v>
      </c>
      <c r="O699" s="154">
        <f t="shared" si="134"/>
        <v>0</v>
      </c>
      <c r="P699" s="154">
        <f t="shared" si="135"/>
        <v>0</v>
      </c>
      <c r="Q699" s="154">
        <v>326.59272273344129</v>
      </c>
      <c r="R699" s="154">
        <f t="shared" si="136"/>
        <v>0</v>
      </c>
      <c r="S699" s="154">
        <f t="shared" si="137"/>
        <v>326.59272273344129</v>
      </c>
      <c r="T699" s="154">
        <f t="shared" si="138"/>
        <v>0</v>
      </c>
      <c r="U699" s="154">
        <f t="shared" si="139"/>
        <v>0</v>
      </c>
      <c r="V699" s="154">
        <f t="shared" si="140"/>
        <v>326.59272273344129</v>
      </c>
      <c r="W699" s="154">
        <f t="shared" si="141"/>
        <v>0</v>
      </c>
      <c r="X699" s="137">
        <f t="shared" si="142"/>
        <v>0</v>
      </c>
      <c r="Y699" s="137">
        <f t="shared" si="143"/>
        <v>0</v>
      </c>
    </row>
    <row r="700" spans="1:25">
      <c r="A700" s="153">
        <v>1648</v>
      </c>
      <c r="B700" s="153" t="s">
        <v>164</v>
      </c>
      <c r="C700" s="153" t="s">
        <v>165</v>
      </c>
      <c r="D700" s="153" t="s">
        <v>326</v>
      </c>
      <c r="E700" s="153" t="s">
        <v>133</v>
      </c>
      <c r="F700" s="136" t="s">
        <v>206</v>
      </c>
      <c r="G700" s="154">
        <v>39.9096265477</v>
      </c>
      <c r="H700" s="154">
        <v>39.9096265477</v>
      </c>
      <c r="I700" s="154">
        <v>0</v>
      </c>
      <c r="J700" s="155">
        <f t="shared" si="131"/>
        <v>1</v>
      </c>
      <c r="K700" s="155">
        <f t="shared" si="132"/>
        <v>0</v>
      </c>
      <c r="L700" s="155">
        <f>IF(F700="Current ASP",IF(ISERROR(VLOOKUP(A700,#REF!,3,FALSE)),1,1-VLOOKUP(A700,#REF!,3,FALSE)),0)</f>
        <v>1</v>
      </c>
      <c r="M700" s="137">
        <v>112.056304388</v>
      </c>
      <c r="N700" s="154">
        <f t="shared" si="133"/>
        <v>0</v>
      </c>
      <c r="O700" s="154">
        <f t="shared" si="134"/>
        <v>112.056304388</v>
      </c>
      <c r="P700" s="154">
        <f t="shared" si="135"/>
        <v>0</v>
      </c>
      <c r="Q700" s="154">
        <v>809.54354784374596</v>
      </c>
      <c r="R700" s="154">
        <f t="shared" si="136"/>
        <v>0</v>
      </c>
      <c r="S700" s="154">
        <f t="shared" si="137"/>
        <v>809.54354784374596</v>
      </c>
      <c r="T700" s="154">
        <f t="shared" si="138"/>
        <v>0</v>
      </c>
      <c r="U700" s="154">
        <f t="shared" si="139"/>
        <v>0</v>
      </c>
      <c r="V700" s="154">
        <f t="shared" si="140"/>
        <v>921.5998522317459</v>
      </c>
      <c r="W700" s="154">
        <f t="shared" si="141"/>
        <v>0</v>
      </c>
      <c r="X700" s="137">
        <f t="shared" si="142"/>
        <v>0</v>
      </c>
      <c r="Y700" s="137">
        <f t="shared" si="143"/>
        <v>0</v>
      </c>
    </row>
    <row r="701" spans="1:25">
      <c r="A701" s="153">
        <v>1649</v>
      </c>
      <c r="B701" s="153" t="s">
        <v>164</v>
      </c>
      <c r="C701" s="153" t="s">
        <v>165</v>
      </c>
      <c r="D701" s="153" t="s">
        <v>326</v>
      </c>
      <c r="E701" s="153" t="s">
        <v>133</v>
      </c>
      <c r="F701" s="136" t="s">
        <v>206</v>
      </c>
      <c r="G701" s="154">
        <v>46.407144200200001</v>
      </c>
      <c r="H701" s="154">
        <v>46.407144200200001</v>
      </c>
      <c r="I701" s="154">
        <v>0</v>
      </c>
      <c r="J701" s="155">
        <f t="shared" si="131"/>
        <v>1</v>
      </c>
      <c r="K701" s="155">
        <f t="shared" si="132"/>
        <v>0</v>
      </c>
      <c r="L701" s="155">
        <f>IF(F701="Current ASP",IF(ISERROR(VLOOKUP(A701,#REF!,3,FALSE)),1,1-VLOOKUP(A701,#REF!,3,FALSE)),0)</f>
        <v>1</v>
      </c>
      <c r="M701" s="137">
        <v>0</v>
      </c>
      <c r="N701" s="154">
        <f t="shared" si="133"/>
        <v>0</v>
      </c>
      <c r="O701" s="154">
        <f t="shared" si="134"/>
        <v>0</v>
      </c>
      <c r="P701" s="154">
        <f t="shared" si="135"/>
        <v>0</v>
      </c>
      <c r="Q701" s="154">
        <v>4004.9813635692703</v>
      </c>
      <c r="R701" s="154">
        <f t="shared" si="136"/>
        <v>0</v>
      </c>
      <c r="S701" s="154">
        <f t="shared" si="137"/>
        <v>4004.9813635692703</v>
      </c>
      <c r="T701" s="154">
        <f t="shared" si="138"/>
        <v>0</v>
      </c>
      <c r="U701" s="154">
        <f t="shared" si="139"/>
        <v>0</v>
      </c>
      <c r="V701" s="154">
        <f t="shared" si="140"/>
        <v>4004.9813635692703</v>
      </c>
      <c r="W701" s="154">
        <f t="shared" si="141"/>
        <v>0</v>
      </c>
      <c r="X701" s="137">
        <f t="shared" si="142"/>
        <v>0</v>
      </c>
      <c r="Y701" s="137">
        <f t="shared" si="143"/>
        <v>0</v>
      </c>
    </row>
    <row r="702" spans="1:25">
      <c r="A702" s="153">
        <v>1650</v>
      </c>
      <c r="B702" s="153" t="s">
        <v>164</v>
      </c>
      <c r="C702" s="153" t="s">
        <v>165</v>
      </c>
      <c r="D702" s="153" t="s">
        <v>326</v>
      </c>
      <c r="E702" s="153" t="s">
        <v>133</v>
      </c>
      <c r="F702" s="136" t="s">
        <v>206</v>
      </c>
      <c r="G702" s="154">
        <v>45.627795302899997</v>
      </c>
      <c r="H702" s="154">
        <v>45.627795302899997</v>
      </c>
      <c r="I702" s="154">
        <v>0</v>
      </c>
      <c r="J702" s="155">
        <f t="shared" si="131"/>
        <v>1</v>
      </c>
      <c r="K702" s="155">
        <f t="shared" si="132"/>
        <v>0</v>
      </c>
      <c r="L702" s="155">
        <f>IF(F702="Current ASP",IF(ISERROR(VLOOKUP(A702,#REF!,3,FALSE)),1,1-VLOOKUP(A702,#REF!,3,FALSE)),0)</f>
        <v>1</v>
      </c>
      <c r="M702" s="137">
        <v>0</v>
      </c>
      <c r="N702" s="154">
        <f t="shared" si="133"/>
        <v>0</v>
      </c>
      <c r="O702" s="154">
        <f t="shared" si="134"/>
        <v>0</v>
      </c>
      <c r="P702" s="154">
        <f t="shared" si="135"/>
        <v>0</v>
      </c>
      <c r="Q702" s="154">
        <v>1736.9999999999975</v>
      </c>
      <c r="R702" s="154">
        <f t="shared" si="136"/>
        <v>0</v>
      </c>
      <c r="S702" s="154">
        <f t="shared" si="137"/>
        <v>1736.9999999999975</v>
      </c>
      <c r="T702" s="154">
        <f t="shared" si="138"/>
        <v>0</v>
      </c>
      <c r="U702" s="154">
        <f t="shared" si="139"/>
        <v>0</v>
      </c>
      <c r="V702" s="154">
        <f t="shared" si="140"/>
        <v>1736.9999999999975</v>
      </c>
      <c r="W702" s="154">
        <f t="shared" si="141"/>
        <v>0</v>
      </c>
      <c r="X702" s="137">
        <f t="shared" si="142"/>
        <v>0</v>
      </c>
      <c r="Y702" s="137">
        <f t="shared" si="143"/>
        <v>0</v>
      </c>
    </row>
    <row r="703" spans="1:25">
      <c r="A703" s="153">
        <v>1651</v>
      </c>
      <c r="B703" s="153" t="s">
        <v>164</v>
      </c>
      <c r="C703" s="153" t="s">
        <v>165</v>
      </c>
      <c r="D703" s="153" t="s">
        <v>326</v>
      </c>
      <c r="E703" s="153" t="s">
        <v>133</v>
      </c>
      <c r="F703" s="136" t="s">
        <v>206</v>
      </c>
      <c r="G703" s="154">
        <v>102.9724603402</v>
      </c>
      <c r="H703" s="154">
        <v>0</v>
      </c>
      <c r="I703" s="154">
        <v>102.9724603402</v>
      </c>
      <c r="J703" s="155">
        <f t="shared" si="131"/>
        <v>0</v>
      </c>
      <c r="K703" s="155">
        <f t="shared" si="132"/>
        <v>1</v>
      </c>
      <c r="L703" s="155">
        <f>IF(F703="Current ASP",IF(ISERROR(VLOOKUP(A703,#REF!,3,FALSE)),1,1-VLOOKUP(A703,#REF!,3,FALSE)),0)</f>
        <v>1</v>
      </c>
      <c r="M703" s="137">
        <v>0</v>
      </c>
      <c r="N703" s="154">
        <f t="shared" si="133"/>
        <v>0</v>
      </c>
      <c r="O703" s="154">
        <f t="shared" si="134"/>
        <v>0</v>
      </c>
      <c r="P703" s="154">
        <f t="shared" si="135"/>
        <v>0</v>
      </c>
      <c r="Q703" s="154">
        <v>5090.9999999999918</v>
      </c>
      <c r="R703" s="154">
        <f t="shared" si="136"/>
        <v>0</v>
      </c>
      <c r="S703" s="154">
        <f t="shared" si="137"/>
        <v>0</v>
      </c>
      <c r="T703" s="154">
        <f t="shared" si="138"/>
        <v>5090.9999999999918</v>
      </c>
      <c r="U703" s="154">
        <f t="shared" si="139"/>
        <v>0</v>
      </c>
      <c r="V703" s="154">
        <f t="shared" si="140"/>
        <v>0</v>
      </c>
      <c r="W703" s="154">
        <f t="shared" si="141"/>
        <v>5090.9999999999918</v>
      </c>
      <c r="X703" s="137">
        <f t="shared" si="142"/>
        <v>0</v>
      </c>
      <c r="Y703" s="137">
        <f t="shared" si="143"/>
        <v>5090.9999999999918</v>
      </c>
    </row>
    <row r="704" spans="1:25">
      <c r="A704" s="153">
        <v>1653</v>
      </c>
      <c r="B704" s="153" t="s">
        <v>164</v>
      </c>
      <c r="C704" s="153" t="s">
        <v>165</v>
      </c>
      <c r="D704" s="153" t="s">
        <v>325</v>
      </c>
      <c r="E704" s="153" t="s">
        <v>133</v>
      </c>
      <c r="F704" s="136" t="s">
        <v>206</v>
      </c>
      <c r="G704" s="154">
        <v>109.79602322935644</v>
      </c>
      <c r="H704" s="154">
        <v>0</v>
      </c>
      <c r="I704" s="154">
        <v>109.79602322935644</v>
      </c>
      <c r="J704" s="155">
        <f t="shared" si="131"/>
        <v>0</v>
      </c>
      <c r="K704" s="155">
        <f t="shared" si="132"/>
        <v>1</v>
      </c>
      <c r="L704" s="155">
        <f>IF(F704="Current ASP",IF(ISERROR(VLOOKUP(A704,#REF!,3,FALSE)),1,1-VLOOKUP(A704,#REF!,3,FALSE)),0)</f>
        <v>1</v>
      </c>
      <c r="M704" s="137">
        <v>3.9443995172199999</v>
      </c>
      <c r="N704" s="154">
        <f t="shared" si="133"/>
        <v>0</v>
      </c>
      <c r="O704" s="154">
        <f t="shared" si="134"/>
        <v>0</v>
      </c>
      <c r="P704" s="154">
        <f t="shared" si="135"/>
        <v>3.9443995172199999</v>
      </c>
      <c r="Q704" s="154">
        <v>152.31922605777424</v>
      </c>
      <c r="R704" s="154">
        <f t="shared" si="136"/>
        <v>0</v>
      </c>
      <c r="S704" s="154">
        <f t="shared" si="137"/>
        <v>0</v>
      </c>
      <c r="T704" s="154">
        <f t="shared" si="138"/>
        <v>152.31922605777424</v>
      </c>
      <c r="U704" s="154">
        <f t="shared" si="139"/>
        <v>0</v>
      </c>
      <c r="V704" s="154">
        <f t="shared" si="140"/>
        <v>0</v>
      </c>
      <c r="W704" s="154">
        <f t="shared" si="141"/>
        <v>156.26362557499425</v>
      </c>
      <c r="X704" s="137">
        <f t="shared" si="142"/>
        <v>3.9443995172199999</v>
      </c>
      <c r="Y704" s="137">
        <f t="shared" si="143"/>
        <v>152.31922605777424</v>
      </c>
    </row>
    <row r="705" spans="1:25">
      <c r="A705" s="153">
        <v>1654</v>
      </c>
      <c r="B705" s="153" t="s">
        <v>164</v>
      </c>
      <c r="C705" s="153" t="s">
        <v>165</v>
      </c>
      <c r="D705" s="153" t="s">
        <v>325</v>
      </c>
      <c r="E705" s="153" t="s">
        <v>133</v>
      </c>
      <c r="F705" s="136" t="s">
        <v>206</v>
      </c>
      <c r="G705" s="154">
        <v>35.384805478899999</v>
      </c>
      <c r="H705" s="154">
        <v>0</v>
      </c>
      <c r="I705" s="154">
        <v>35.384805478899999</v>
      </c>
      <c r="J705" s="155">
        <f t="shared" si="131"/>
        <v>0</v>
      </c>
      <c r="K705" s="155">
        <f t="shared" si="132"/>
        <v>1</v>
      </c>
      <c r="L705" s="155">
        <f>IF(F705="Current ASP",IF(ISERROR(VLOOKUP(A705,#REF!,3,FALSE)),1,1-VLOOKUP(A705,#REF!,3,FALSE)),0)</f>
        <v>1</v>
      </c>
      <c r="M705" s="137">
        <v>0</v>
      </c>
      <c r="N705" s="154">
        <f t="shared" si="133"/>
        <v>0</v>
      </c>
      <c r="O705" s="154">
        <f t="shared" si="134"/>
        <v>0</v>
      </c>
      <c r="P705" s="154">
        <f t="shared" si="135"/>
        <v>0</v>
      </c>
      <c r="Q705" s="154">
        <v>5.6761514489345073</v>
      </c>
      <c r="R705" s="154">
        <f t="shared" si="136"/>
        <v>0</v>
      </c>
      <c r="S705" s="154">
        <f t="shared" si="137"/>
        <v>0</v>
      </c>
      <c r="T705" s="154">
        <f t="shared" si="138"/>
        <v>5.6761514489345073</v>
      </c>
      <c r="U705" s="154">
        <f t="shared" si="139"/>
        <v>0</v>
      </c>
      <c r="V705" s="154">
        <f t="shared" si="140"/>
        <v>0</v>
      </c>
      <c r="W705" s="154">
        <f t="shared" si="141"/>
        <v>5.6761514489345073</v>
      </c>
      <c r="X705" s="137">
        <f t="shared" si="142"/>
        <v>0</v>
      </c>
      <c r="Y705" s="137">
        <f t="shared" si="143"/>
        <v>5.6761514489345073</v>
      </c>
    </row>
    <row r="706" spans="1:25">
      <c r="A706" s="153">
        <v>1655</v>
      </c>
      <c r="B706" s="153" t="s">
        <v>164</v>
      </c>
      <c r="C706" s="153" t="s">
        <v>165</v>
      </c>
      <c r="D706" s="153" t="s">
        <v>324</v>
      </c>
      <c r="E706" s="153" t="s">
        <v>133</v>
      </c>
      <c r="F706" s="136" t="s">
        <v>206</v>
      </c>
      <c r="G706" s="154">
        <v>0</v>
      </c>
      <c r="H706" s="154">
        <v>0</v>
      </c>
      <c r="I706" s="154">
        <v>0</v>
      </c>
      <c r="J706" s="155">
        <f t="shared" si="131"/>
        <v>0</v>
      </c>
      <c r="K706" s="155">
        <f t="shared" si="132"/>
        <v>1</v>
      </c>
      <c r="L706" s="155">
        <f>IF(F706="Current ASP",IF(ISERROR(VLOOKUP(A706,#REF!,3,FALSE)),1,1-VLOOKUP(A706,#REF!,3,FALSE)),0)</f>
        <v>1</v>
      </c>
      <c r="M706" s="137">
        <v>0</v>
      </c>
      <c r="N706" s="154">
        <f t="shared" si="133"/>
        <v>0</v>
      </c>
      <c r="O706" s="154">
        <f t="shared" si="134"/>
        <v>0</v>
      </c>
      <c r="P706" s="154">
        <f t="shared" si="135"/>
        <v>0</v>
      </c>
      <c r="Q706" s="154">
        <v>0</v>
      </c>
      <c r="R706" s="154">
        <f t="shared" si="136"/>
        <v>0</v>
      </c>
      <c r="S706" s="154">
        <f t="shared" si="137"/>
        <v>0</v>
      </c>
      <c r="T706" s="154">
        <f t="shared" si="138"/>
        <v>0</v>
      </c>
      <c r="U706" s="154">
        <f t="shared" si="139"/>
        <v>0</v>
      </c>
      <c r="V706" s="154">
        <f t="shared" si="140"/>
        <v>0</v>
      </c>
      <c r="W706" s="154">
        <f t="shared" si="141"/>
        <v>0</v>
      </c>
      <c r="X706" s="137">
        <f t="shared" si="142"/>
        <v>0</v>
      </c>
      <c r="Y706" s="137">
        <f t="shared" si="143"/>
        <v>0</v>
      </c>
    </row>
    <row r="707" spans="1:25">
      <c r="A707" s="153">
        <v>1656</v>
      </c>
      <c r="B707" s="153" t="s">
        <v>164</v>
      </c>
      <c r="C707" s="153" t="s">
        <v>165</v>
      </c>
      <c r="D707" s="153" t="s">
        <v>324</v>
      </c>
      <c r="E707" s="153" t="s">
        <v>133</v>
      </c>
      <c r="F707" s="136" t="s">
        <v>206</v>
      </c>
      <c r="G707" s="154">
        <v>0</v>
      </c>
      <c r="H707" s="154">
        <v>0</v>
      </c>
      <c r="I707" s="154">
        <v>0</v>
      </c>
      <c r="J707" s="155">
        <f t="shared" si="131"/>
        <v>0</v>
      </c>
      <c r="K707" s="155">
        <f t="shared" si="132"/>
        <v>1</v>
      </c>
      <c r="L707" s="155">
        <f>IF(F707="Current ASP",IF(ISERROR(VLOOKUP(A707,#REF!,3,FALSE)),1,1-VLOOKUP(A707,#REF!,3,FALSE)),0)</f>
        <v>1</v>
      </c>
      <c r="M707" s="137">
        <v>0</v>
      </c>
      <c r="N707" s="154">
        <f t="shared" si="133"/>
        <v>0</v>
      </c>
      <c r="O707" s="154">
        <f t="shared" si="134"/>
        <v>0</v>
      </c>
      <c r="P707" s="154">
        <f t="shared" si="135"/>
        <v>0</v>
      </c>
      <c r="Q707" s="154">
        <v>14.434664082491103</v>
      </c>
      <c r="R707" s="154">
        <f t="shared" si="136"/>
        <v>0</v>
      </c>
      <c r="S707" s="154">
        <f t="shared" si="137"/>
        <v>0</v>
      </c>
      <c r="T707" s="154">
        <f t="shared" si="138"/>
        <v>14.434664082491103</v>
      </c>
      <c r="U707" s="154">
        <f t="shared" si="139"/>
        <v>0</v>
      </c>
      <c r="V707" s="154">
        <f t="shared" si="140"/>
        <v>0</v>
      </c>
      <c r="W707" s="154">
        <f t="shared" si="141"/>
        <v>14.434664082491103</v>
      </c>
      <c r="X707" s="137">
        <f t="shared" si="142"/>
        <v>0</v>
      </c>
      <c r="Y707" s="137">
        <f t="shared" si="143"/>
        <v>14.434664082491103</v>
      </c>
    </row>
    <row r="708" spans="1:25">
      <c r="A708" s="153">
        <v>1657</v>
      </c>
      <c r="B708" s="153" t="s">
        <v>164</v>
      </c>
      <c r="C708" s="153" t="s">
        <v>226</v>
      </c>
      <c r="D708" s="153" t="s">
        <v>327</v>
      </c>
      <c r="E708" s="153" t="s">
        <v>133</v>
      </c>
      <c r="F708" s="136" t="s">
        <v>270</v>
      </c>
      <c r="G708" s="154">
        <v>198.3656952182474</v>
      </c>
      <c r="H708" s="154">
        <v>2.7888245066399975</v>
      </c>
      <c r="I708" s="154">
        <v>195.5768707116074</v>
      </c>
      <c r="J708" s="155">
        <f t="shared" si="131"/>
        <v>1.4059006037166134E-2</v>
      </c>
      <c r="K708" s="155">
        <f t="shared" si="132"/>
        <v>0.98594099396283386</v>
      </c>
      <c r="L708" s="155">
        <f>IF(F708="Current ASP",IF(ISERROR(VLOOKUP(A708,#REF!,3,FALSE)),1,1-VLOOKUP(A708,#REF!,3,FALSE)),0)</f>
        <v>0</v>
      </c>
      <c r="M708" s="137">
        <v>12876.979825799999</v>
      </c>
      <c r="N708" s="154">
        <f t="shared" si="133"/>
        <v>0</v>
      </c>
      <c r="O708" s="154">
        <f t="shared" si="134"/>
        <v>181.0375371113887</v>
      </c>
      <c r="P708" s="154">
        <f t="shared" si="135"/>
        <v>12695.94228868861</v>
      </c>
      <c r="Q708" s="154">
        <v>114.62484191049253</v>
      </c>
      <c r="R708" s="154">
        <f t="shared" si="136"/>
        <v>0</v>
      </c>
      <c r="S708" s="154">
        <f t="shared" si="137"/>
        <v>1.6115113444288283</v>
      </c>
      <c r="T708" s="154">
        <f t="shared" si="138"/>
        <v>113.0133305660637</v>
      </c>
      <c r="U708" s="154">
        <f t="shared" si="139"/>
        <v>0</v>
      </c>
      <c r="V708" s="154">
        <f t="shared" si="140"/>
        <v>182.64904845581754</v>
      </c>
      <c r="W708" s="154">
        <f t="shared" si="141"/>
        <v>12808.955619254673</v>
      </c>
      <c r="X708" s="137">
        <f t="shared" si="142"/>
        <v>0</v>
      </c>
      <c r="Y708" s="137">
        <f t="shared" si="143"/>
        <v>0</v>
      </c>
    </row>
    <row r="709" spans="1:25">
      <c r="A709" s="153">
        <v>1658</v>
      </c>
      <c r="B709" s="153" t="s">
        <v>164</v>
      </c>
      <c r="C709" s="153" t="s">
        <v>226</v>
      </c>
      <c r="D709" s="153" t="s">
        <v>327</v>
      </c>
      <c r="E709" s="153" t="s">
        <v>133</v>
      </c>
      <c r="F709" s="136" t="s">
        <v>270</v>
      </c>
      <c r="G709" s="154">
        <v>122.642820625</v>
      </c>
      <c r="H709" s="154">
        <v>0</v>
      </c>
      <c r="I709" s="154">
        <v>122.642820625</v>
      </c>
      <c r="J709" s="155">
        <f t="shared" si="131"/>
        <v>0</v>
      </c>
      <c r="K709" s="155">
        <f t="shared" si="132"/>
        <v>1</v>
      </c>
      <c r="L709" s="155">
        <f>IF(F709="Current ASP",IF(ISERROR(VLOOKUP(A709,#REF!,3,FALSE)),1,1-VLOOKUP(A709,#REF!,3,FALSE)),0)</f>
        <v>0</v>
      </c>
      <c r="M709" s="137">
        <v>9756.5125059999991</v>
      </c>
      <c r="N709" s="154">
        <f t="shared" si="133"/>
        <v>0</v>
      </c>
      <c r="O709" s="154">
        <f t="shared" si="134"/>
        <v>0</v>
      </c>
      <c r="P709" s="154">
        <f t="shared" si="135"/>
        <v>9756.5125059999991</v>
      </c>
      <c r="Q709" s="154">
        <v>0.11255861915068775</v>
      </c>
      <c r="R709" s="154">
        <f t="shared" si="136"/>
        <v>0</v>
      </c>
      <c r="S709" s="154">
        <f t="shared" si="137"/>
        <v>0</v>
      </c>
      <c r="T709" s="154">
        <f t="shared" si="138"/>
        <v>0.11255861915068775</v>
      </c>
      <c r="U709" s="154">
        <f t="shared" si="139"/>
        <v>0</v>
      </c>
      <c r="V709" s="154">
        <f t="shared" si="140"/>
        <v>0</v>
      </c>
      <c r="W709" s="154">
        <f t="shared" si="141"/>
        <v>9756.6250646191493</v>
      </c>
      <c r="X709" s="137">
        <f t="shared" si="142"/>
        <v>0</v>
      </c>
      <c r="Y709" s="137">
        <f t="shared" si="143"/>
        <v>0</v>
      </c>
    </row>
    <row r="710" spans="1:25">
      <c r="A710" s="153">
        <v>1661</v>
      </c>
      <c r="B710" s="153" t="s">
        <v>164</v>
      </c>
      <c r="C710" s="153" t="s">
        <v>165</v>
      </c>
      <c r="D710" s="153" t="s">
        <v>319</v>
      </c>
      <c r="E710" s="153" t="s">
        <v>167</v>
      </c>
      <c r="F710" s="136" t="s">
        <v>168</v>
      </c>
      <c r="G710" s="154">
        <v>32.636413893399997</v>
      </c>
      <c r="H710" s="154">
        <v>0</v>
      </c>
      <c r="I710" s="154">
        <v>0</v>
      </c>
      <c r="J710" s="155">
        <f t="shared" si="131"/>
        <v>0</v>
      </c>
      <c r="K710" s="155">
        <f t="shared" si="132"/>
        <v>0</v>
      </c>
      <c r="L710" s="155">
        <f>IF(F710="Current ASP",IF(ISERROR(VLOOKUP(A710,#REF!,3,FALSE)),1,1-VLOOKUP(A710,#REF!,3,FALSE)),0)</f>
        <v>0</v>
      </c>
      <c r="M710" s="137">
        <v>0</v>
      </c>
      <c r="N710" s="154">
        <f t="shared" si="133"/>
        <v>0</v>
      </c>
      <c r="O710" s="154">
        <f t="shared" si="134"/>
        <v>0</v>
      </c>
      <c r="P710" s="154">
        <f t="shared" si="135"/>
        <v>0</v>
      </c>
      <c r="Q710" s="154">
        <v>1568.7000852292435</v>
      </c>
      <c r="R710" s="154">
        <f t="shared" si="136"/>
        <v>1568.7000852292435</v>
      </c>
      <c r="S710" s="154">
        <f t="shared" si="137"/>
        <v>0</v>
      </c>
      <c r="T710" s="154">
        <f t="shared" si="138"/>
        <v>0</v>
      </c>
      <c r="U710" s="154">
        <f t="shared" si="139"/>
        <v>1568.7000852292435</v>
      </c>
      <c r="V710" s="154">
        <f t="shared" si="140"/>
        <v>0</v>
      </c>
      <c r="W710" s="154">
        <f t="shared" si="141"/>
        <v>0</v>
      </c>
      <c r="X710" s="137">
        <f t="shared" si="142"/>
        <v>0</v>
      </c>
      <c r="Y710" s="137">
        <f t="shared" si="143"/>
        <v>0</v>
      </c>
    </row>
    <row r="711" spans="1:25">
      <c r="A711" s="153">
        <v>1663</v>
      </c>
      <c r="B711" s="153" t="s">
        <v>164</v>
      </c>
      <c r="C711" s="153" t="s">
        <v>165</v>
      </c>
      <c r="D711" s="153" t="s">
        <v>324</v>
      </c>
      <c r="E711" s="153" t="s">
        <v>133</v>
      </c>
      <c r="F711" s="136" t="s">
        <v>270</v>
      </c>
      <c r="G711" s="154">
        <v>98.349632929282137</v>
      </c>
      <c r="H711" s="154">
        <v>9.3713530082100078</v>
      </c>
      <c r="I711" s="154">
        <v>88.978279921072129</v>
      </c>
      <c r="J711" s="155">
        <f t="shared" si="131"/>
        <v>9.5286100507852814E-2</v>
      </c>
      <c r="K711" s="155">
        <f t="shared" si="132"/>
        <v>0.9047138994921472</v>
      </c>
      <c r="L711" s="155">
        <f>IF(F711="Current ASP",IF(ISERROR(VLOOKUP(A711,#REF!,3,FALSE)),1,1-VLOOKUP(A711,#REF!,3,FALSE)),0)</f>
        <v>0</v>
      </c>
      <c r="M711" s="137">
        <v>6309.5169990000004</v>
      </c>
      <c r="N711" s="154">
        <f t="shared" si="133"/>
        <v>0</v>
      </c>
      <c r="O711" s="154">
        <f t="shared" si="134"/>
        <v>601.20927092271995</v>
      </c>
      <c r="P711" s="154">
        <f t="shared" si="135"/>
        <v>5708.3077280772804</v>
      </c>
      <c r="Q711" s="154">
        <v>1.0089169321048889E-13</v>
      </c>
      <c r="R711" s="154">
        <f t="shared" si="136"/>
        <v>0</v>
      </c>
      <c r="S711" s="154">
        <f t="shared" si="137"/>
        <v>9.6135760196620956E-15</v>
      </c>
      <c r="T711" s="154">
        <f t="shared" si="138"/>
        <v>9.1278117190826799E-14</v>
      </c>
      <c r="U711" s="154">
        <f t="shared" si="139"/>
        <v>0</v>
      </c>
      <c r="V711" s="154">
        <f t="shared" si="140"/>
        <v>601.20927092271995</v>
      </c>
      <c r="W711" s="154">
        <f t="shared" si="141"/>
        <v>5708.3077280772804</v>
      </c>
      <c r="X711" s="137">
        <f t="shared" si="142"/>
        <v>0</v>
      </c>
      <c r="Y711" s="137">
        <f t="shared" si="143"/>
        <v>0</v>
      </c>
    </row>
    <row r="712" spans="1:25">
      <c r="A712" s="153">
        <v>1664</v>
      </c>
      <c r="B712" s="153" t="s">
        <v>164</v>
      </c>
      <c r="C712" s="153" t="s">
        <v>165</v>
      </c>
      <c r="D712" s="153" t="s">
        <v>328</v>
      </c>
      <c r="E712" s="153" t="s">
        <v>133</v>
      </c>
      <c r="F712" s="136" t="s">
        <v>206</v>
      </c>
      <c r="G712" s="154">
        <v>20.030475067681</v>
      </c>
      <c r="H712" s="154">
        <v>0</v>
      </c>
      <c r="I712" s="154">
        <v>20.030475067681</v>
      </c>
      <c r="J712" s="155">
        <f t="shared" si="131"/>
        <v>0</v>
      </c>
      <c r="K712" s="155">
        <f t="shared" si="132"/>
        <v>1</v>
      </c>
      <c r="L712" s="155">
        <f>IF(F712="Current ASP",IF(ISERROR(VLOOKUP(A712,#REF!,3,FALSE)),1,1-VLOOKUP(A712,#REF!,3,FALSE)),0)</f>
        <v>1</v>
      </c>
      <c r="M712" s="137">
        <v>0</v>
      </c>
      <c r="N712" s="154">
        <f t="shared" si="133"/>
        <v>0</v>
      </c>
      <c r="O712" s="154">
        <f t="shared" si="134"/>
        <v>0</v>
      </c>
      <c r="P712" s="154">
        <f t="shared" si="135"/>
        <v>0</v>
      </c>
      <c r="Q712" s="154">
        <v>30.544993303670065</v>
      </c>
      <c r="R712" s="154">
        <f t="shared" si="136"/>
        <v>0</v>
      </c>
      <c r="S712" s="154">
        <f t="shared" si="137"/>
        <v>0</v>
      </c>
      <c r="T712" s="154">
        <f t="shared" si="138"/>
        <v>30.544993303670065</v>
      </c>
      <c r="U712" s="154">
        <f t="shared" si="139"/>
        <v>0</v>
      </c>
      <c r="V712" s="154">
        <f t="shared" si="140"/>
        <v>0</v>
      </c>
      <c r="W712" s="154">
        <f t="shared" si="141"/>
        <v>30.544993303670065</v>
      </c>
      <c r="X712" s="137">
        <f t="shared" si="142"/>
        <v>0</v>
      </c>
      <c r="Y712" s="137">
        <f t="shared" si="143"/>
        <v>30.544993303670065</v>
      </c>
    </row>
    <row r="713" spans="1:25">
      <c r="A713" s="153">
        <v>1665</v>
      </c>
      <c r="B713" s="153" t="s">
        <v>164</v>
      </c>
      <c r="C713" s="153" t="s">
        <v>226</v>
      </c>
      <c r="D713" s="153" t="s">
        <v>328</v>
      </c>
      <c r="E713" s="153" t="s">
        <v>133</v>
      </c>
      <c r="F713" s="136" t="s">
        <v>206</v>
      </c>
      <c r="G713" s="154">
        <v>31.8590647430659</v>
      </c>
      <c r="H713" s="154">
        <v>0</v>
      </c>
      <c r="I713" s="154">
        <v>31.8590647430659</v>
      </c>
      <c r="J713" s="155">
        <f t="shared" si="131"/>
        <v>0</v>
      </c>
      <c r="K713" s="155">
        <f t="shared" si="132"/>
        <v>1</v>
      </c>
      <c r="L713" s="155">
        <f>IF(F713="Current ASP",IF(ISERROR(VLOOKUP(A713,#REF!,3,FALSE)),1,1-VLOOKUP(A713,#REF!,3,FALSE)),0)</f>
        <v>1</v>
      </c>
      <c r="M713" s="137">
        <v>2</v>
      </c>
      <c r="N713" s="154">
        <f t="shared" si="133"/>
        <v>0</v>
      </c>
      <c r="O713" s="154">
        <f t="shared" si="134"/>
        <v>0</v>
      </c>
      <c r="P713" s="154">
        <f t="shared" si="135"/>
        <v>2</v>
      </c>
      <c r="Q713" s="154">
        <v>337.28257522133958</v>
      </c>
      <c r="R713" s="154">
        <f t="shared" si="136"/>
        <v>0</v>
      </c>
      <c r="S713" s="154">
        <f t="shared" si="137"/>
        <v>0</v>
      </c>
      <c r="T713" s="154">
        <f t="shared" si="138"/>
        <v>337.28257522133958</v>
      </c>
      <c r="U713" s="154">
        <f t="shared" si="139"/>
        <v>0</v>
      </c>
      <c r="V713" s="154">
        <f t="shared" si="140"/>
        <v>0</v>
      </c>
      <c r="W713" s="154">
        <f t="shared" si="141"/>
        <v>339.28257522133958</v>
      </c>
      <c r="X713" s="137">
        <f t="shared" si="142"/>
        <v>2</v>
      </c>
      <c r="Y713" s="137">
        <f t="shared" si="143"/>
        <v>337.28257522133958</v>
      </c>
    </row>
    <row r="714" spans="1:25">
      <c r="A714" s="153">
        <v>1666</v>
      </c>
      <c r="B714" s="153" t="s">
        <v>164</v>
      </c>
      <c r="C714" s="153" t="s">
        <v>226</v>
      </c>
      <c r="D714" s="153" t="s">
        <v>329</v>
      </c>
      <c r="E714" s="153" t="s">
        <v>133</v>
      </c>
      <c r="F714" s="136" t="s">
        <v>206</v>
      </c>
      <c r="G714" s="154">
        <v>50.598166827340378</v>
      </c>
      <c r="H714" s="154">
        <v>0</v>
      </c>
      <c r="I714" s="154">
        <v>50.598166827340378</v>
      </c>
      <c r="J714" s="155">
        <f t="shared" ref="J714:J777" si="144">IF(H714&gt;0,H714/G714,0)</f>
        <v>0</v>
      </c>
      <c r="K714" s="155">
        <f t="shared" ref="K714:K777" si="145">IF(E714="Greenfield",1-J714,0)</f>
        <v>1</v>
      </c>
      <c r="L714" s="155">
        <f>IF(F714="Current ASP",IF(ISERROR(VLOOKUP(A714,#REF!,3,FALSE)),1,1-VLOOKUP(A714,#REF!,3,FALSE)),0)</f>
        <v>1</v>
      </c>
      <c r="M714" s="137">
        <v>0</v>
      </c>
      <c r="N714" s="154">
        <f t="shared" ref="N714:N777" si="146">IF($E714="Established",$M714,0)</f>
        <v>0</v>
      </c>
      <c r="O714" s="154">
        <f t="shared" ref="O714:O777" si="147">IF($E714="Greenfield",$M714*J714,0)</f>
        <v>0</v>
      </c>
      <c r="P714" s="154">
        <f t="shared" ref="P714:P777" si="148">IF($E714="Greenfield",$M714*K714,0)</f>
        <v>0</v>
      </c>
      <c r="Q714" s="154">
        <v>1407.4347814060072</v>
      </c>
      <c r="R714" s="154">
        <f t="shared" ref="R714:R777" si="149">IF($E714="Established",$Q714,0)</f>
        <v>0</v>
      </c>
      <c r="S714" s="154">
        <f t="shared" ref="S714:S777" si="150">IF($E714="Greenfield",$Q714*J714,0)</f>
        <v>0</v>
      </c>
      <c r="T714" s="154">
        <f t="shared" ref="T714:T777" si="151">IF($E714="Greenfield",$Q714*K714,0)</f>
        <v>1407.4347814060072</v>
      </c>
      <c r="U714" s="154">
        <f t="shared" ref="U714:U777" si="152">N714+R714</f>
        <v>0</v>
      </c>
      <c r="V714" s="154">
        <f t="shared" ref="V714:V777" si="153">O714+S714</f>
        <v>0</v>
      </c>
      <c r="W714" s="154">
        <f t="shared" ref="W714:W777" si="154">P714+T714</f>
        <v>1407.4347814060072</v>
      </c>
      <c r="X714" s="137">
        <f t="shared" ref="X714:X777" si="155">L714*M714*K714</f>
        <v>0</v>
      </c>
      <c r="Y714" s="137">
        <f t="shared" ref="Y714:Y777" si="156">Q714*L714*K714</f>
        <v>1407.4347814060072</v>
      </c>
    </row>
    <row r="715" spans="1:25">
      <c r="A715" s="153">
        <v>1667</v>
      </c>
      <c r="B715" s="153" t="s">
        <v>164</v>
      </c>
      <c r="C715" s="153" t="s">
        <v>165</v>
      </c>
      <c r="D715" s="153" t="s">
        <v>249</v>
      </c>
      <c r="E715" s="153" t="s">
        <v>167</v>
      </c>
      <c r="F715" s="136" t="s">
        <v>168</v>
      </c>
      <c r="G715" s="154">
        <v>42.2031758432</v>
      </c>
      <c r="H715" s="154">
        <v>0</v>
      </c>
      <c r="I715" s="154">
        <v>0</v>
      </c>
      <c r="J715" s="155">
        <f t="shared" si="144"/>
        <v>0</v>
      </c>
      <c r="K715" s="155">
        <f t="shared" si="145"/>
        <v>0</v>
      </c>
      <c r="L715" s="155">
        <f>IF(F715="Current ASP",IF(ISERROR(VLOOKUP(A715,#REF!,3,FALSE)),1,1-VLOOKUP(A715,#REF!,3,FALSE)),0)</f>
        <v>0</v>
      </c>
      <c r="M715" s="137">
        <v>1202.0382467899999</v>
      </c>
      <c r="N715" s="154">
        <f t="shared" si="146"/>
        <v>1202.0382467899999</v>
      </c>
      <c r="O715" s="154">
        <f t="shared" si="147"/>
        <v>0</v>
      </c>
      <c r="P715" s="154">
        <f t="shared" si="148"/>
        <v>0</v>
      </c>
      <c r="Q715" s="154">
        <v>450.22732719137554</v>
      </c>
      <c r="R715" s="154">
        <f t="shared" si="149"/>
        <v>450.22732719137554</v>
      </c>
      <c r="S715" s="154">
        <f t="shared" si="150"/>
        <v>0</v>
      </c>
      <c r="T715" s="154">
        <f t="shared" si="151"/>
        <v>0</v>
      </c>
      <c r="U715" s="154">
        <f t="shared" si="152"/>
        <v>1652.2655739813754</v>
      </c>
      <c r="V715" s="154">
        <f t="shared" si="153"/>
        <v>0</v>
      </c>
      <c r="W715" s="154">
        <f t="shared" si="154"/>
        <v>0</v>
      </c>
      <c r="X715" s="137">
        <f t="shared" si="155"/>
        <v>0</v>
      </c>
      <c r="Y715" s="137">
        <f t="shared" si="156"/>
        <v>0</v>
      </c>
    </row>
    <row r="716" spans="1:25">
      <c r="A716" s="153">
        <v>1668</v>
      </c>
      <c r="B716" s="153" t="s">
        <v>164</v>
      </c>
      <c r="C716" s="153" t="s">
        <v>165</v>
      </c>
      <c r="D716" s="153" t="s">
        <v>249</v>
      </c>
      <c r="E716" s="153" t="s">
        <v>167</v>
      </c>
      <c r="F716" s="136" t="s">
        <v>168</v>
      </c>
      <c r="G716" s="154">
        <v>48.381717817999998</v>
      </c>
      <c r="H716" s="154">
        <v>0</v>
      </c>
      <c r="I716" s="154">
        <v>0</v>
      </c>
      <c r="J716" s="155">
        <f t="shared" si="144"/>
        <v>0</v>
      </c>
      <c r="K716" s="155">
        <f t="shared" si="145"/>
        <v>0</v>
      </c>
      <c r="L716" s="155">
        <f>IF(F716="Current ASP",IF(ISERROR(VLOOKUP(A716,#REF!,3,FALSE)),1,1-VLOOKUP(A716,#REF!,3,FALSE)),0)</f>
        <v>0</v>
      </c>
      <c r="M716" s="137">
        <v>2382.7142396099998</v>
      </c>
      <c r="N716" s="154">
        <f t="shared" si="146"/>
        <v>2382.7142396099998</v>
      </c>
      <c r="O716" s="154">
        <f t="shared" si="147"/>
        <v>0</v>
      </c>
      <c r="P716" s="154">
        <f t="shared" si="148"/>
        <v>0</v>
      </c>
      <c r="Q716" s="154">
        <v>438.56251193625138</v>
      </c>
      <c r="R716" s="154">
        <f t="shared" si="149"/>
        <v>438.56251193625138</v>
      </c>
      <c r="S716" s="154">
        <f t="shared" si="150"/>
        <v>0</v>
      </c>
      <c r="T716" s="154">
        <f t="shared" si="151"/>
        <v>0</v>
      </c>
      <c r="U716" s="154">
        <f t="shared" si="152"/>
        <v>2821.276751546251</v>
      </c>
      <c r="V716" s="154">
        <f t="shared" si="153"/>
        <v>0</v>
      </c>
      <c r="W716" s="154">
        <f t="shared" si="154"/>
        <v>0</v>
      </c>
      <c r="X716" s="137">
        <f t="shared" si="155"/>
        <v>0</v>
      </c>
      <c r="Y716" s="137">
        <f t="shared" si="156"/>
        <v>0</v>
      </c>
    </row>
    <row r="717" spans="1:25">
      <c r="A717" s="153">
        <v>1669</v>
      </c>
      <c r="B717" s="153" t="s">
        <v>164</v>
      </c>
      <c r="C717" s="153" t="s">
        <v>165</v>
      </c>
      <c r="D717" s="153" t="s">
        <v>249</v>
      </c>
      <c r="E717" s="153" t="s">
        <v>167</v>
      </c>
      <c r="F717" s="136" t="s">
        <v>168</v>
      </c>
      <c r="G717" s="154">
        <v>50.445376761399999</v>
      </c>
      <c r="H717" s="154">
        <v>0</v>
      </c>
      <c r="I717" s="154">
        <v>0</v>
      </c>
      <c r="J717" s="155">
        <f t="shared" si="144"/>
        <v>0</v>
      </c>
      <c r="K717" s="155">
        <f t="shared" si="145"/>
        <v>0</v>
      </c>
      <c r="L717" s="155">
        <f>IF(F717="Current ASP",IF(ISERROR(VLOOKUP(A717,#REF!,3,FALSE)),1,1-VLOOKUP(A717,#REF!,3,FALSE)),0)</f>
        <v>0</v>
      </c>
      <c r="M717" s="137">
        <v>3167.6749591399998</v>
      </c>
      <c r="N717" s="154">
        <f t="shared" si="146"/>
        <v>3167.6749591399998</v>
      </c>
      <c r="O717" s="154">
        <f t="shared" si="147"/>
        <v>0</v>
      </c>
      <c r="P717" s="154">
        <f t="shared" si="148"/>
        <v>0</v>
      </c>
      <c r="Q717" s="154">
        <v>158.45435214821879</v>
      </c>
      <c r="R717" s="154">
        <f t="shared" si="149"/>
        <v>158.45435214821879</v>
      </c>
      <c r="S717" s="154">
        <f t="shared" si="150"/>
        <v>0</v>
      </c>
      <c r="T717" s="154">
        <f t="shared" si="151"/>
        <v>0</v>
      </c>
      <c r="U717" s="154">
        <f t="shared" si="152"/>
        <v>3326.1293112882186</v>
      </c>
      <c r="V717" s="154">
        <f t="shared" si="153"/>
        <v>0</v>
      </c>
      <c r="W717" s="154">
        <f t="shared" si="154"/>
        <v>0</v>
      </c>
      <c r="X717" s="137">
        <f t="shared" si="155"/>
        <v>0</v>
      </c>
      <c r="Y717" s="137">
        <f t="shared" si="156"/>
        <v>0</v>
      </c>
    </row>
    <row r="718" spans="1:25">
      <c r="A718" s="153">
        <v>1701</v>
      </c>
      <c r="B718" s="153" t="s">
        <v>164</v>
      </c>
      <c r="C718" s="153" t="s">
        <v>165</v>
      </c>
      <c r="D718" s="153" t="s">
        <v>330</v>
      </c>
      <c r="E718" s="153" t="s">
        <v>167</v>
      </c>
      <c r="F718" s="136" t="s">
        <v>168</v>
      </c>
      <c r="G718" s="154">
        <v>26.521570883100001</v>
      </c>
      <c r="H718" s="154">
        <v>0</v>
      </c>
      <c r="I718" s="154">
        <v>0</v>
      </c>
      <c r="J718" s="155">
        <f t="shared" si="144"/>
        <v>0</v>
      </c>
      <c r="K718" s="155">
        <f t="shared" si="145"/>
        <v>0</v>
      </c>
      <c r="L718" s="155">
        <f>IF(F718="Current ASP",IF(ISERROR(VLOOKUP(A718,#REF!,3,FALSE)),1,1-VLOOKUP(A718,#REF!,3,FALSE)),0)</f>
        <v>0</v>
      </c>
      <c r="M718" s="137">
        <v>1340.64873573</v>
      </c>
      <c r="N718" s="154">
        <f t="shared" si="146"/>
        <v>1340.64873573</v>
      </c>
      <c r="O718" s="154">
        <f t="shared" si="147"/>
        <v>0</v>
      </c>
      <c r="P718" s="154">
        <f t="shared" si="148"/>
        <v>0</v>
      </c>
      <c r="Q718" s="154">
        <v>165.36681391919339</v>
      </c>
      <c r="R718" s="154">
        <f t="shared" si="149"/>
        <v>165.36681391919339</v>
      </c>
      <c r="S718" s="154">
        <f t="shared" si="150"/>
        <v>0</v>
      </c>
      <c r="T718" s="154">
        <f t="shared" si="151"/>
        <v>0</v>
      </c>
      <c r="U718" s="154">
        <f t="shared" si="152"/>
        <v>1506.0155496491934</v>
      </c>
      <c r="V718" s="154">
        <f t="shared" si="153"/>
        <v>0</v>
      </c>
      <c r="W718" s="154">
        <f t="shared" si="154"/>
        <v>0</v>
      </c>
      <c r="X718" s="137">
        <f t="shared" si="155"/>
        <v>0</v>
      </c>
      <c r="Y718" s="137">
        <f t="shared" si="156"/>
        <v>0</v>
      </c>
    </row>
    <row r="719" spans="1:25">
      <c r="A719" s="153">
        <v>1702</v>
      </c>
      <c r="B719" s="153" t="s">
        <v>164</v>
      </c>
      <c r="C719" s="153" t="s">
        <v>165</v>
      </c>
      <c r="D719" s="153" t="s">
        <v>331</v>
      </c>
      <c r="E719" s="153" t="s">
        <v>167</v>
      </c>
      <c r="F719" s="136" t="s">
        <v>168</v>
      </c>
      <c r="G719" s="154">
        <v>49.565212197800001</v>
      </c>
      <c r="H719" s="154">
        <v>0</v>
      </c>
      <c r="I719" s="154">
        <v>0</v>
      </c>
      <c r="J719" s="155">
        <f t="shared" si="144"/>
        <v>0</v>
      </c>
      <c r="K719" s="155">
        <f t="shared" si="145"/>
        <v>0</v>
      </c>
      <c r="L719" s="155">
        <f>IF(F719="Current ASP",IF(ISERROR(VLOOKUP(A719,#REF!,3,FALSE)),1,1-VLOOKUP(A719,#REF!,3,FALSE)),0)</f>
        <v>0</v>
      </c>
      <c r="M719" s="137">
        <v>2212.1129237599998</v>
      </c>
      <c r="N719" s="154">
        <f t="shared" si="146"/>
        <v>2212.1129237599998</v>
      </c>
      <c r="O719" s="154">
        <f t="shared" si="147"/>
        <v>0</v>
      </c>
      <c r="P719" s="154">
        <f t="shared" si="148"/>
        <v>0</v>
      </c>
      <c r="Q719" s="154">
        <v>800.14990338707344</v>
      </c>
      <c r="R719" s="154">
        <f t="shared" si="149"/>
        <v>800.14990338707344</v>
      </c>
      <c r="S719" s="154">
        <f t="shared" si="150"/>
        <v>0</v>
      </c>
      <c r="T719" s="154">
        <f t="shared" si="151"/>
        <v>0</v>
      </c>
      <c r="U719" s="154">
        <f t="shared" si="152"/>
        <v>3012.262827147073</v>
      </c>
      <c r="V719" s="154">
        <f t="shared" si="153"/>
        <v>0</v>
      </c>
      <c r="W719" s="154">
        <f t="shared" si="154"/>
        <v>0</v>
      </c>
      <c r="X719" s="137">
        <f t="shared" si="155"/>
        <v>0</v>
      </c>
      <c r="Y719" s="137">
        <f t="shared" si="156"/>
        <v>0</v>
      </c>
    </row>
    <row r="720" spans="1:25">
      <c r="A720" s="153">
        <v>1703</v>
      </c>
      <c r="B720" s="153" t="s">
        <v>164</v>
      </c>
      <c r="C720" s="153" t="s">
        <v>165</v>
      </c>
      <c r="D720" s="153" t="s">
        <v>331</v>
      </c>
      <c r="E720" s="153" t="s">
        <v>167</v>
      </c>
      <c r="F720" s="136" t="s">
        <v>168</v>
      </c>
      <c r="G720" s="154">
        <v>31.5707239782</v>
      </c>
      <c r="H720" s="154">
        <v>0</v>
      </c>
      <c r="I720" s="154">
        <v>0</v>
      </c>
      <c r="J720" s="155">
        <f t="shared" si="144"/>
        <v>0</v>
      </c>
      <c r="K720" s="155">
        <f t="shared" si="145"/>
        <v>0</v>
      </c>
      <c r="L720" s="155">
        <f>IF(F720="Current ASP",IF(ISERROR(VLOOKUP(A720,#REF!,3,FALSE)),1,1-VLOOKUP(A720,#REF!,3,FALSE)),0)</f>
        <v>0</v>
      </c>
      <c r="M720" s="137">
        <v>1587.4893486599999</v>
      </c>
      <c r="N720" s="154">
        <f t="shared" si="146"/>
        <v>1587.4893486599999</v>
      </c>
      <c r="O720" s="154">
        <f t="shared" si="147"/>
        <v>0</v>
      </c>
      <c r="P720" s="154">
        <f t="shared" si="148"/>
        <v>0</v>
      </c>
      <c r="Q720" s="154">
        <v>578.88165561414348</v>
      </c>
      <c r="R720" s="154">
        <f t="shared" si="149"/>
        <v>578.88165561414348</v>
      </c>
      <c r="S720" s="154">
        <f t="shared" si="150"/>
        <v>0</v>
      </c>
      <c r="T720" s="154">
        <f t="shared" si="151"/>
        <v>0</v>
      </c>
      <c r="U720" s="154">
        <f t="shared" si="152"/>
        <v>2166.3710042741432</v>
      </c>
      <c r="V720" s="154">
        <f t="shared" si="153"/>
        <v>0</v>
      </c>
      <c r="W720" s="154">
        <f t="shared" si="154"/>
        <v>0</v>
      </c>
      <c r="X720" s="137">
        <f t="shared" si="155"/>
        <v>0</v>
      </c>
      <c r="Y720" s="137">
        <f t="shared" si="156"/>
        <v>0</v>
      </c>
    </row>
    <row r="721" spans="1:25">
      <c r="A721" s="153">
        <v>1704</v>
      </c>
      <c r="B721" s="153" t="s">
        <v>164</v>
      </c>
      <c r="C721" s="153" t="s">
        <v>165</v>
      </c>
      <c r="D721" s="153" t="s">
        <v>331</v>
      </c>
      <c r="E721" s="153" t="s">
        <v>167</v>
      </c>
      <c r="F721" s="136" t="s">
        <v>168</v>
      </c>
      <c r="G721" s="154">
        <v>35.1125517571</v>
      </c>
      <c r="H721" s="154">
        <v>0</v>
      </c>
      <c r="I721" s="154">
        <v>0</v>
      </c>
      <c r="J721" s="155">
        <f t="shared" si="144"/>
        <v>0</v>
      </c>
      <c r="K721" s="155">
        <f t="shared" si="145"/>
        <v>0</v>
      </c>
      <c r="L721" s="155">
        <f>IF(F721="Current ASP",IF(ISERROR(VLOOKUP(A721,#REF!,3,FALSE)),1,1-VLOOKUP(A721,#REF!,3,FALSE)),0)</f>
        <v>0</v>
      </c>
      <c r="M721" s="137">
        <v>1060.94066666</v>
      </c>
      <c r="N721" s="154">
        <f t="shared" si="146"/>
        <v>1060.94066666</v>
      </c>
      <c r="O721" s="154">
        <f t="shared" si="147"/>
        <v>0</v>
      </c>
      <c r="P721" s="154">
        <f t="shared" si="148"/>
        <v>0</v>
      </c>
      <c r="Q721" s="154">
        <v>246.66111354038492</v>
      </c>
      <c r="R721" s="154">
        <f t="shared" si="149"/>
        <v>246.66111354038492</v>
      </c>
      <c r="S721" s="154">
        <f t="shared" si="150"/>
        <v>0</v>
      </c>
      <c r="T721" s="154">
        <f t="shared" si="151"/>
        <v>0</v>
      </c>
      <c r="U721" s="154">
        <f t="shared" si="152"/>
        <v>1307.6017802003848</v>
      </c>
      <c r="V721" s="154">
        <f t="shared" si="153"/>
        <v>0</v>
      </c>
      <c r="W721" s="154">
        <f t="shared" si="154"/>
        <v>0</v>
      </c>
      <c r="X721" s="137">
        <f t="shared" si="155"/>
        <v>0</v>
      </c>
      <c r="Y721" s="137">
        <f t="shared" si="156"/>
        <v>0</v>
      </c>
    </row>
    <row r="722" spans="1:25">
      <c r="A722" s="153">
        <v>1705</v>
      </c>
      <c r="B722" s="153" t="s">
        <v>164</v>
      </c>
      <c r="C722" s="153" t="s">
        <v>165</v>
      </c>
      <c r="D722" s="153" t="s">
        <v>331</v>
      </c>
      <c r="E722" s="153" t="s">
        <v>167</v>
      </c>
      <c r="F722" s="136" t="s">
        <v>168</v>
      </c>
      <c r="G722" s="154">
        <v>13.765921972899999</v>
      </c>
      <c r="H722" s="154">
        <v>0</v>
      </c>
      <c r="I722" s="154">
        <v>0</v>
      </c>
      <c r="J722" s="155">
        <f t="shared" si="144"/>
        <v>0</v>
      </c>
      <c r="K722" s="155">
        <f t="shared" si="145"/>
        <v>0</v>
      </c>
      <c r="L722" s="155">
        <f>IF(F722="Current ASP",IF(ISERROR(VLOOKUP(A722,#REF!,3,FALSE)),1,1-VLOOKUP(A722,#REF!,3,FALSE)),0)</f>
        <v>0</v>
      </c>
      <c r="M722" s="137">
        <v>1478.00000009</v>
      </c>
      <c r="N722" s="154">
        <f t="shared" si="146"/>
        <v>1478.00000009</v>
      </c>
      <c r="O722" s="154">
        <f t="shared" si="147"/>
        <v>0</v>
      </c>
      <c r="P722" s="154">
        <f t="shared" si="148"/>
        <v>0</v>
      </c>
      <c r="Q722" s="154">
        <v>5560.9111408773342</v>
      </c>
      <c r="R722" s="154">
        <f t="shared" si="149"/>
        <v>5560.9111408773342</v>
      </c>
      <c r="S722" s="154">
        <f t="shared" si="150"/>
        <v>0</v>
      </c>
      <c r="T722" s="154">
        <f t="shared" si="151"/>
        <v>0</v>
      </c>
      <c r="U722" s="154">
        <f t="shared" si="152"/>
        <v>7038.9111409673342</v>
      </c>
      <c r="V722" s="154">
        <f t="shared" si="153"/>
        <v>0</v>
      </c>
      <c r="W722" s="154">
        <f t="shared" si="154"/>
        <v>0</v>
      </c>
      <c r="X722" s="137">
        <f t="shared" si="155"/>
        <v>0</v>
      </c>
      <c r="Y722" s="137">
        <f t="shared" si="156"/>
        <v>0</v>
      </c>
    </row>
    <row r="723" spans="1:25">
      <c r="A723" s="153">
        <v>1706</v>
      </c>
      <c r="B723" s="153" t="s">
        <v>164</v>
      </c>
      <c r="C723" s="153" t="s">
        <v>165</v>
      </c>
      <c r="D723" s="153" t="s">
        <v>332</v>
      </c>
      <c r="E723" s="153" t="s">
        <v>167</v>
      </c>
      <c r="F723" s="136" t="s">
        <v>168</v>
      </c>
      <c r="G723" s="154">
        <v>86.8575115246</v>
      </c>
      <c r="H723" s="154">
        <v>0</v>
      </c>
      <c r="I723" s="154">
        <v>0</v>
      </c>
      <c r="J723" s="155">
        <f t="shared" si="144"/>
        <v>0</v>
      </c>
      <c r="K723" s="155">
        <f t="shared" si="145"/>
        <v>0</v>
      </c>
      <c r="L723" s="155">
        <f>IF(F723="Current ASP",IF(ISERROR(VLOOKUP(A723,#REF!,3,FALSE)),1,1-VLOOKUP(A723,#REF!,3,FALSE)),0)</f>
        <v>0</v>
      </c>
      <c r="M723" s="137">
        <v>2735.3135538000001</v>
      </c>
      <c r="N723" s="154">
        <f t="shared" si="146"/>
        <v>2735.3135538000001</v>
      </c>
      <c r="O723" s="154">
        <f t="shared" si="147"/>
        <v>0</v>
      </c>
      <c r="P723" s="154">
        <f t="shared" si="148"/>
        <v>0</v>
      </c>
      <c r="Q723" s="154">
        <v>739.55013763788065</v>
      </c>
      <c r="R723" s="154">
        <f t="shared" si="149"/>
        <v>739.55013763788065</v>
      </c>
      <c r="S723" s="154">
        <f t="shared" si="150"/>
        <v>0</v>
      </c>
      <c r="T723" s="154">
        <f t="shared" si="151"/>
        <v>0</v>
      </c>
      <c r="U723" s="154">
        <f t="shared" si="152"/>
        <v>3474.8636914378808</v>
      </c>
      <c r="V723" s="154">
        <f t="shared" si="153"/>
        <v>0</v>
      </c>
      <c r="W723" s="154">
        <f t="shared" si="154"/>
        <v>0</v>
      </c>
      <c r="X723" s="137">
        <f t="shared" si="155"/>
        <v>0</v>
      </c>
      <c r="Y723" s="137">
        <f t="shared" si="156"/>
        <v>0</v>
      </c>
    </row>
    <row r="724" spans="1:25">
      <c r="A724" s="153">
        <v>1707</v>
      </c>
      <c r="B724" s="153" t="s">
        <v>164</v>
      </c>
      <c r="C724" s="153" t="s">
        <v>165</v>
      </c>
      <c r="D724" s="153" t="s">
        <v>175</v>
      </c>
      <c r="E724" s="153" t="s">
        <v>167</v>
      </c>
      <c r="F724" s="136" t="s">
        <v>168</v>
      </c>
      <c r="G724" s="154">
        <v>90.713642682699998</v>
      </c>
      <c r="H724" s="154">
        <v>0</v>
      </c>
      <c r="I724" s="154">
        <v>0</v>
      </c>
      <c r="J724" s="155">
        <f t="shared" si="144"/>
        <v>0</v>
      </c>
      <c r="K724" s="155">
        <f t="shared" si="145"/>
        <v>0</v>
      </c>
      <c r="L724" s="155">
        <f>IF(F724="Current ASP",IF(ISERROR(VLOOKUP(A724,#REF!,3,FALSE)),1,1-VLOOKUP(A724,#REF!,3,FALSE)),0)</f>
        <v>0</v>
      </c>
      <c r="M724" s="137">
        <v>3019.4284376800001</v>
      </c>
      <c r="N724" s="154">
        <f t="shared" si="146"/>
        <v>3019.4284376800001</v>
      </c>
      <c r="O724" s="154">
        <f t="shared" si="147"/>
        <v>0</v>
      </c>
      <c r="P724" s="154">
        <f t="shared" si="148"/>
        <v>0</v>
      </c>
      <c r="Q724" s="154">
        <v>315.86764785123773</v>
      </c>
      <c r="R724" s="154">
        <f t="shared" si="149"/>
        <v>315.86764785123773</v>
      </c>
      <c r="S724" s="154">
        <f t="shared" si="150"/>
        <v>0</v>
      </c>
      <c r="T724" s="154">
        <f t="shared" si="151"/>
        <v>0</v>
      </c>
      <c r="U724" s="154">
        <f t="shared" si="152"/>
        <v>3335.2960855312376</v>
      </c>
      <c r="V724" s="154">
        <f t="shared" si="153"/>
        <v>0</v>
      </c>
      <c r="W724" s="154">
        <f t="shared" si="154"/>
        <v>0</v>
      </c>
      <c r="X724" s="137">
        <f t="shared" si="155"/>
        <v>0</v>
      </c>
      <c r="Y724" s="137">
        <f t="shared" si="156"/>
        <v>0</v>
      </c>
    </row>
    <row r="725" spans="1:25">
      <c r="A725" s="153">
        <v>1708</v>
      </c>
      <c r="B725" s="153" t="s">
        <v>164</v>
      </c>
      <c r="C725" s="153" t="s">
        <v>165</v>
      </c>
      <c r="D725" s="153" t="s">
        <v>175</v>
      </c>
      <c r="E725" s="153" t="s">
        <v>167</v>
      </c>
      <c r="F725" s="136" t="s">
        <v>168</v>
      </c>
      <c r="G725" s="154">
        <v>57.407299697699997</v>
      </c>
      <c r="H725" s="154">
        <v>0</v>
      </c>
      <c r="I725" s="154">
        <v>0</v>
      </c>
      <c r="J725" s="155">
        <f t="shared" si="144"/>
        <v>0</v>
      </c>
      <c r="K725" s="155">
        <f t="shared" si="145"/>
        <v>0</v>
      </c>
      <c r="L725" s="155">
        <f>IF(F725="Current ASP",IF(ISERROR(VLOOKUP(A725,#REF!,3,FALSE)),1,1-VLOOKUP(A725,#REF!,3,FALSE)),0)</f>
        <v>0</v>
      </c>
      <c r="M725" s="137">
        <v>1623.5900555799999</v>
      </c>
      <c r="N725" s="154">
        <f t="shared" si="146"/>
        <v>1623.5900555799999</v>
      </c>
      <c r="O725" s="154">
        <f t="shared" si="147"/>
        <v>0</v>
      </c>
      <c r="P725" s="154">
        <f t="shared" si="148"/>
        <v>0</v>
      </c>
      <c r="Q725" s="154">
        <v>414.5963435720725</v>
      </c>
      <c r="R725" s="154">
        <f t="shared" si="149"/>
        <v>414.5963435720725</v>
      </c>
      <c r="S725" s="154">
        <f t="shared" si="150"/>
        <v>0</v>
      </c>
      <c r="T725" s="154">
        <f t="shared" si="151"/>
        <v>0</v>
      </c>
      <c r="U725" s="154">
        <f t="shared" si="152"/>
        <v>2038.1863991520725</v>
      </c>
      <c r="V725" s="154">
        <f t="shared" si="153"/>
        <v>0</v>
      </c>
      <c r="W725" s="154">
        <f t="shared" si="154"/>
        <v>0</v>
      </c>
      <c r="X725" s="137">
        <f t="shared" si="155"/>
        <v>0</v>
      </c>
      <c r="Y725" s="137">
        <f t="shared" si="156"/>
        <v>0</v>
      </c>
    </row>
    <row r="726" spans="1:25">
      <c r="A726" s="153">
        <v>1709</v>
      </c>
      <c r="B726" s="153" t="s">
        <v>164</v>
      </c>
      <c r="C726" s="153" t="s">
        <v>165</v>
      </c>
      <c r="D726" s="153" t="s">
        <v>175</v>
      </c>
      <c r="E726" s="153" t="s">
        <v>167</v>
      </c>
      <c r="F726" s="136" t="s">
        <v>168</v>
      </c>
      <c r="G726" s="154">
        <v>53.552213569099997</v>
      </c>
      <c r="H726" s="154">
        <v>0</v>
      </c>
      <c r="I726" s="154">
        <v>0</v>
      </c>
      <c r="J726" s="155">
        <f t="shared" si="144"/>
        <v>0</v>
      </c>
      <c r="K726" s="155">
        <f t="shared" si="145"/>
        <v>0</v>
      </c>
      <c r="L726" s="155">
        <f>IF(F726="Current ASP",IF(ISERROR(VLOOKUP(A726,#REF!,3,FALSE)),1,1-VLOOKUP(A726,#REF!,3,FALSE)),0)</f>
        <v>0</v>
      </c>
      <c r="M726" s="137">
        <v>1737.3590226599999</v>
      </c>
      <c r="N726" s="154">
        <f t="shared" si="146"/>
        <v>1737.3590226599999</v>
      </c>
      <c r="O726" s="154">
        <f t="shared" si="147"/>
        <v>0</v>
      </c>
      <c r="P726" s="154">
        <f t="shared" si="148"/>
        <v>0</v>
      </c>
      <c r="Q726" s="154">
        <v>298.21533111953318</v>
      </c>
      <c r="R726" s="154">
        <f t="shared" si="149"/>
        <v>298.21533111953318</v>
      </c>
      <c r="S726" s="154">
        <f t="shared" si="150"/>
        <v>0</v>
      </c>
      <c r="T726" s="154">
        <f t="shared" si="151"/>
        <v>0</v>
      </c>
      <c r="U726" s="154">
        <f t="shared" si="152"/>
        <v>2035.5743537795331</v>
      </c>
      <c r="V726" s="154">
        <f t="shared" si="153"/>
        <v>0</v>
      </c>
      <c r="W726" s="154">
        <f t="shared" si="154"/>
        <v>0</v>
      </c>
      <c r="X726" s="137">
        <f t="shared" si="155"/>
        <v>0</v>
      </c>
      <c r="Y726" s="137">
        <f t="shared" si="156"/>
        <v>0</v>
      </c>
    </row>
    <row r="727" spans="1:25">
      <c r="A727" s="153">
        <v>1710</v>
      </c>
      <c r="B727" s="153" t="s">
        <v>164</v>
      </c>
      <c r="C727" s="153" t="s">
        <v>165</v>
      </c>
      <c r="D727" s="153" t="s">
        <v>333</v>
      </c>
      <c r="E727" s="153" t="s">
        <v>167</v>
      </c>
      <c r="F727" s="136" t="s">
        <v>168</v>
      </c>
      <c r="G727" s="154">
        <v>54.776020289000002</v>
      </c>
      <c r="H727" s="154">
        <v>0</v>
      </c>
      <c r="I727" s="154">
        <v>0</v>
      </c>
      <c r="J727" s="155">
        <f t="shared" si="144"/>
        <v>0</v>
      </c>
      <c r="K727" s="155">
        <f t="shared" si="145"/>
        <v>0</v>
      </c>
      <c r="L727" s="155">
        <f>IF(F727="Current ASP",IF(ISERROR(VLOOKUP(A727,#REF!,3,FALSE)),1,1-VLOOKUP(A727,#REF!,3,FALSE)),0)</f>
        <v>0</v>
      </c>
      <c r="M727" s="137">
        <v>2389.3828892500001</v>
      </c>
      <c r="N727" s="154">
        <f t="shared" si="146"/>
        <v>2389.3828892500001</v>
      </c>
      <c r="O727" s="154">
        <f t="shared" si="147"/>
        <v>0</v>
      </c>
      <c r="P727" s="154">
        <f t="shared" si="148"/>
        <v>0</v>
      </c>
      <c r="Q727" s="154">
        <v>176.32871556636957</v>
      </c>
      <c r="R727" s="154">
        <f t="shared" si="149"/>
        <v>176.32871556636957</v>
      </c>
      <c r="S727" s="154">
        <f t="shared" si="150"/>
        <v>0</v>
      </c>
      <c r="T727" s="154">
        <f t="shared" si="151"/>
        <v>0</v>
      </c>
      <c r="U727" s="154">
        <f t="shared" si="152"/>
        <v>2565.7116048163698</v>
      </c>
      <c r="V727" s="154">
        <f t="shared" si="153"/>
        <v>0</v>
      </c>
      <c r="W727" s="154">
        <f t="shared" si="154"/>
        <v>0</v>
      </c>
      <c r="X727" s="137">
        <f t="shared" si="155"/>
        <v>0</v>
      </c>
      <c r="Y727" s="137">
        <f t="shared" si="156"/>
        <v>0</v>
      </c>
    </row>
    <row r="728" spans="1:25">
      <c r="A728" s="153">
        <v>1711</v>
      </c>
      <c r="B728" s="153" t="s">
        <v>164</v>
      </c>
      <c r="C728" s="153" t="s">
        <v>165</v>
      </c>
      <c r="D728" s="153" t="s">
        <v>333</v>
      </c>
      <c r="E728" s="153" t="s">
        <v>167</v>
      </c>
      <c r="F728" s="136" t="s">
        <v>168</v>
      </c>
      <c r="G728" s="154">
        <v>64.328088919999999</v>
      </c>
      <c r="H728" s="154">
        <v>0</v>
      </c>
      <c r="I728" s="154">
        <v>0</v>
      </c>
      <c r="J728" s="155">
        <f t="shared" si="144"/>
        <v>0</v>
      </c>
      <c r="K728" s="155">
        <f t="shared" si="145"/>
        <v>0</v>
      </c>
      <c r="L728" s="155">
        <f>IF(F728="Current ASP",IF(ISERROR(VLOOKUP(A728,#REF!,3,FALSE)),1,1-VLOOKUP(A728,#REF!,3,FALSE)),0)</f>
        <v>0</v>
      </c>
      <c r="M728" s="137">
        <v>2118.5129052699999</v>
      </c>
      <c r="N728" s="154">
        <f t="shared" si="146"/>
        <v>2118.5129052699999</v>
      </c>
      <c r="O728" s="154">
        <f t="shared" si="147"/>
        <v>0</v>
      </c>
      <c r="P728" s="154">
        <f t="shared" si="148"/>
        <v>0</v>
      </c>
      <c r="Q728" s="154">
        <v>331.6047639392641</v>
      </c>
      <c r="R728" s="154">
        <f t="shared" si="149"/>
        <v>331.6047639392641</v>
      </c>
      <c r="S728" s="154">
        <f t="shared" si="150"/>
        <v>0</v>
      </c>
      <c r="T728" s="154">
        <f t="shared" si="151"/>
        <v>0</v>
      </c>
      <c r="U728" s="154">
        <f t="shared" si="152"/>
        <v>2450.117669209264</v>
      </c>
      <c r="V728" s="154">
        <f t="shared" si="153"/>
        <v>0</v>
      </c>
      <c r="W728" s="154">
        <f t="shared" si="154"/>
        <v>0</v>
      </c>
      <c r="X728" s="137">
        <f t="shared" si="155"/>
        <v>0</v>
      </c>
      <c r="Y728" s="137">
        <f t="shared" si="156"/>
        <v>0</v>
      </c>
    </row>
    <row r="729" spans="1:25">
      <c r="A729" s="153">
        <v>1712</v>
      </c>
      <c r="B729" s="153" t="s">
        <v>164</v>
      </c>
      <c r="C729" s="153" t="s">
        <v>165</v>
      </c>
      <c r="D729" s="153" t="s">
        <v>333</v>
      </c>
      <c r="E729" s="153" t="s">
        <v>167</v>
      </c>
      <c r="F729" s="136" t="s">
        <v>168</v>
      </c>
      <c r="G729" s="154">
        <v>34.8340723504</v>
      </c>
      <c r="H729" s="154">
        <v>0</v>
      </c>
      <c r="I729" s="154">
        <v>0</v>
      </c>
      <c r="J729" s="155">
        <f t="shared" si="144"/>
        <v>0</v>
      </c>
      <c r="K729" s="155">
        <f t="shared" si="145"/>
        <v>0</v>
      </c>
      <c r="L729" s="155">
        <f>IF(F729="Current ASP",IF(ISERROR(VLOOKUP(A729,#REF!,3,FALSE)),1,1-VLOOKUP(A729,#REF!,3,FALSE)),0)</f>
        <v>0</v>
      </c>
      <c r="M729" s="137">
        <v>1639.4568085999999</v>
      </c>
      <c r="N729" s="154">
        <f t="shared" si="146"/>
        <v>1639.4568085999999</v>
      </c>
      <c r="O729" s="154">
        <f t="shared" si="147"/>
        <v>0</v>
      </c>
      <c r="P729" s="154">
        <f t="shared" si="148"/>
        <v>0</v>
      </c>
      <c r="Q729" s="154">
        <v>77.451487344656641</v>
      </c>
      <c r="R729" s="154">
        <f t="shared" si="149"/>
        <v>77.451487344656641</v>
      </c>
      <c r="S729" s="154">
        <f t="shared" si="150"/>
        <v>0</v>
      </c>
      <c r="T729" s="154">
        <f t="shared" si="151"/>
        <v>0</v>
      </c>
      <c r="U729" s="154">
        <f t="shared" si="152"/>
        <v>1716.9082959446566</v>
      </c>
      <c r="V729" s="154">
        <f t="shared" si="153"/>
        <v>0</v>
      </c>
      <c r="W729" s="154">
        <f t="shared" si="154"/>
        <v>0</v>
      </c>
      <c r="X729" s="137">
        <f t="shared" si="155"/>
        <v>0</v>
      </c>
      <c r="Y729" s="137">
        <f t="shared" si="156"/>
        <v>0</v>
      </c>
    </row>
    <row r="730" spans="1:25">
      <c r="A730" s="153">
        <v>1713</v>
      </c>
      <c r="B730" s="153" t="s">
        <v>164</v>
      </c>
      <c r="C730" s="153" t="s">
        <v>165</v>
      </c>
      <c r="D730" s="153" t="s">
        <v>175</v>
      </c>
      <c r="E730" s="153" t="s">
        <v>167</v>
      </c>
      <c r="F730" s="136" t="s">
        <v>168</v>
      </c>
      <c r="G730" s="154">
        <v>95.154506594500006</v>
      </c>
      <c r="H730" s="154">
        <v>0</v>
      </c>
      <c r="I730" s="154">
        <v>0</v>
      </c>
      <c r="J730" s="155">
        <f t="shared" si="144"/>
        <v>0</v>
      </c>
      <c r="K730" s="155">
        <f t="shared" si="145"/>
        <v>0</v>
      </c>
      <c r="L730" s="155">
        <f>IF(F730="Current ASP",IF(ISERROR(VLOOKUP(A730,#REF!,3,FALSE)),1,1-VLOOKUP(A730,#REF!,3,FALSE)),0)</f>
        <v>0</v>
      </c>
      <c r="M730" s="137">
        <v>3341.7654766400001</v>
      </c>
      <c r="N730" s="154">
        <f t="shared" si="146"/>
        <v>3341.7654766400001</v>
      </c>
      <c r="O730" s="154">
        <f t="shared" si="147"/>
        <v>0</v>
      </c>
      <c r="P730" s="154">
        <f t="shared" si="148"/>
        <v>0</v>
      </c>
      <c r="Q730" s="154">
        <v>688.08836265313437</v>
      </c>
      <c r="R730" s="154">
        <f t="shared" si="149"/>
        <v>688.08836265313437</v>
      </c>
      <c r="S730" s="154">
        <f t="shared" si="150"/>
        <v>0</v>
      </c>
      <c r="T730" s="154">
        <f t="shared" si="151"/>
        <v>0</v>
      </c>
      <c r="U730" s="154">
        <f t="shared" si="152"/>
        <v>4029.8538392931346</v>
      </c>
      <c r="V730" s="154">
        <f t="shared" si="153"/>
        <v>0</v>
      </c>
      <c r="W730" s="154">
        <f t="shared" si="154"/>
        <v>0</v>
      </c>
      <c r="X730" s="137">
        <f t="shared" si="155"/>
        <v>0</v>
      </c>
      <c r="Y730" s="137">
        <f t="shared" si="156"/>
        <v>0</v>
      </c>
    </row>
    <row r="731" spans="1:25">
      <c r="A731" s="153">
        <v>1714</v>
      </c>
      <c r="B731" s="153" t="s">
        <v>164</v>
      </c>
      <c r="C731" s="153" t="s">
        <v>165</v>
      </c>
      <c r="D731" s="153" t="s">
        <v>334</v>
      </c>
      <c r="E731" s="153" t="s">
        <v>167</v>
      </c>
      <c r="F731" s="136" t="s">
        <v>168</v>
      </c>
      <c r="G731" s="154">
        <v>77.615559696099993</v>
      </c>
      <c r="H731" s="154">
        <v>0</v>
      </c>
      <c r="I731" s="154">
        <v>0</v>
      </c>
      <c r="J731" s="155">
        <f t="shared" si="144"/>
        <v>0</v>
      </c>
      <c r="K731" s="155">
        <f t="shared" si="145"/>
        <v>0</v>
      </c>
      <c r="L731" s="155">
        <f>IF(F731="Current ASP",IF(ISERROR(VLOOKUP(A731,#REF!,3,FALSE)),1,1-VLOOKUP(A731,#REF!,3,FALSE)),0)</f>
        <v>0</v>
      </c>
      <c r="M731" s="137">
        <v>5955.5993146999999</v>
      </c>
      <c r="N731" s="154">
        <f t="shared" si="146"/>
        <v>5955.5993146999999</v>
      </c>
      <c r="O731" s="154">
        <f t="shared" si="147"/>
        <v>0</v>
      </c>
      <c r="P731" s="154">
        <f t="shared" si="148"/>
        <v>0</v>
      </c>
      <c r="Q731" s="154">
        <v>806.55918640740583</v>
      </c>
      <c r="R731" s="154">
        <f t="shared" si="149"/>
        <v>806.55918640740583</v>
      </c>
      <c r="S731" s="154">
        <f t="shared" si="150"/>
        <v>0</v>
      </c>
      <c r="T731" s="154">
        <f t="shared" si="151"/>
        <v>0</v>
      </c>
      <c r="U731" s="154">
        <f t="shared" si="152"/>
        <v>6762.1585011074058</v>
      </c>
      <c r="V731" s="154">
        <f t="shared" si="153"/>
        <v>0</v>
      </c>
      <c r="W731" s="154">
        <f t="shared" si="154"/>
        <v>0</v>
      </c>
      <c r="X731" s="137">
        <f t="shared" si="155"/>
        <v>0</v>
      </c>
      <c r="Y731" s="137">
        <f t="shared" si="156"/>
        <v>0</v>
      </c>
    </row>
    <row r="732" spans="1:25">
      <c r="A732" s="153">
        <v>1715</v>
      </c>
      <c r="B732" s="153" t="s">
        <v>164</v>
      </c>
      <c r="C732" s="153" t="s">
        <v>165</v>
      </c>
      <c r="D732" s="153" t="s">
        <v>334</v>
      </c>
      <c r="E732" s="153" t="s">
        <v>167</v>
      </c>
      <c r="F732" s="136" t="s">
        <v>168</v>
      </c>
      <c r="G732" s="154">
        <v>20.919523351900001</v>
      </c>
      <c r="H732" s="154">
        <v>0</v>
      </c>
      <c r="I732" s="154">
        <v>0</v>
      </c>
      <c r="J732" s="155">
        <f t="shared" si="144"/>
        <v>0</v>
      </c>
      <c r="K732" s="155">
        <f t="shared" si="145"/>
        <v>0</v>
      </c>
      <c r="L732" s="155">
        <f>IF(F732="Current ASP",IF(ISERROR(VLOOKUP(A732,#REF!,3,FALSE)),1,1-VLOOKUP(A732,#REF!,3,FALSE)),0)</f>
        <v>0</v>
      </c>
      <c r="M732" s="137">
        <v>2643.5713889200001</v>
      </c>
      <c r="N732" s="154">
        <f t="shared" si="146"/>
        <v>2643.5713889200001</v>
      </c>
      <c r="O732" s="154">
        <f t="shared" si="147"/>
        <v>0</v>
      </c>
      <c r="P732" s="154">
        <f t="shared" si="148"/>
        <v>0</v>
      </c>
      <c r="Q732" s="154">
        <v>2662.2248085910232</v>
      </c>
      <c r="R732" s="154">
        <f t="shared" si="149"/>
        <v>2662.2248085910232</v>
      </c>
      <c r="S732" s="154">
        <f t="shared" si="150"/>
        <v>0</v>
      </c>
      <c r="T732" s="154">
        <f t="shared" si="151"/>
        <v>0</v>
      </c>
      <c r="U732" s="154">
        <f t="shared" si="152"/>
        <v>5305.7961975110229</v>
      </c>
      <c r="V732" s="154">
        <f t="shared" si="153"/>
        <v>0</v>
      </c>
      <c r="W732" s="154">
        <f t="shared" si="154"/>
        <v>0</v>
      </c>
      <c r="X732" s="137">
        <f t="shared" si="155"/>
        <v>0</v>
      </c>
      <c r="Y732" s="137">
        <f t="shared" si="156"/>
        <v>0</v>
      </c>
    </row>
    <row r="733" spans="1:25">
      <c r="A733" s="153">
        <v>1716</v>
      </c>
      <c r="B733" s="153" t="s">
        <v>164</v>
      </c>
      <c r="C733" s="153" t="s">
        <v>165</v>
      </c>
      <c r="D733" s="153" t="s">
        <v>334</v>
      </c>
      <c r="E733" s="153" t="s">
        <v>167</v>
      </c>
      <c r="F733" s="136" t="s">
        <v>168</v>
      </c>
      <c r="G733" s="154">
        <v>14.0721024405</v>
      </c>
      <c r="H733" s="154">
        <v>0</v>
      </c>
      <c r="I733" s="154">
        <v>0</v>
      </c>
      <c r="J733" s="155">
        <f t="shared" si="144"/>
        <v>0</v>
      </c>
      <c r="K733" s="155">
        <f t="shared" si="145"/>
        <v>0</v>
      </c>
      <c r="L733" s="155">
        <f>IF(F733="Current ASP",IF(ISERROR(VLOOKUP(A733,#REF!,3,FALSE)),1,1-VLOOKUP(A733,#REF!,3,FALSE)),0)</f>
        <v>0</v>
      </c>
      <c r="M733" s="137">
        <v>2105.7102735899998</v>
      </c>
      <c r="N733" s="154">
        <f t="shared" si="146"/>
        <v>2105.7102735899998</v>
      </c>
      <c r="O733" s="154">
        <f t="shared" si="147"/>
        <v>0</v>
      </c>
      <c r="P733" s="154">
        <f t="shared" si="148"/>
        <v>0</v>
      </c>
      <c r="Q733" s="154">
        <v>566.25867439850549</v>
      </c>
      <c r="R733" s="154">
        <f t="shared" si="149"/>
        <v>566.25867439850549</v>
      </c>
      <c r="S733" s="154">
        <f t="shared" si="150"/>
        <v>0</v>
      </c>
      <c r="T733" s="154">
        <f t="shared" si="151"/>
        <v>0</v>
      </c>
      <c r="U733" s="154">
        <f t="shared" si="152"/>
        <v>2671.9689479885055</v>
      </c>
      <c r="V733" s="154">
        <f t="shared" si="153"/>
        <v>0</v>
      </c>
      <c r="W733" s="154">
        <f t="shared" si="154"/>
        <v>0</v>
      </c>
      <c r="X733" s="137">
        <f t="shared" si="155"/>
        <v>0</v>
      </c>
      <c r="Y733" s="137">
        <f t="shared" si="156"/>
        <v>0</v>
      </c>
    </row>
    <row r="734" spans="1:25">
      <c r="A734" s="153">
        <v>1717</v>
      </c>
      <c r="B734" s="153" t="s">
        <v>164</v>
      </c>
      <c r="C734" s="153" t="s">
        <v>165</v>
      </c>
      <c r="D734" s="153" t="s">
        <v>334</v>
      </c>
      <c r="E734" s="153" t="s">
        <v>167</v>
      </c>
      <c r="F734" s="136" t="s">
        <v>168</v>
      </c>
      <c r="G734" s="154">
        <v>14.092157634599999</v>
      </c>
      <c r="H734" s="154">
        <v>0</v>
      </c>
      <c r="I734" s="154">
        <v>0</v>
      </c>
      <c r="J734" s="155">
        <f t="shared" si="144"/>
        <v>0</v>
      </c>
      <c r="K734" s="155">
        <f t="shared" si="145"/>
        <v>0</v>
      </c>
      <c r="L734" s="155">
        <f>IF(F734="Current ASP",IF(ISERROR(VLOOKUP(A734,#REF!,3,FALSE)),1,1-VLOOKUP(A734,#REF!,3,FALSE)),0)</f>
        <v>0</v>
      </c>
      <c r="M734" s="137">
        <v>1741.1250677200001</v>
      </c>
      <c r="N734" s="154">
        <f t="shared" si="146"/>
        <v>1741.1250677200001</v>
      </c>
      <c r="O734" s="154">
        <f t="shared" si="147"/>
        <v>0</v>
      </c>
      <c r="P734" s="154">
        <f t="shared" si="148"/>
        <v>0</v>
      </c>
      <c r="Q734" s="154">
        <v>2397.5595708218998</v>
      </c>
      <c r="R734" s="154">
        <f t="shared" si="149"/>
        <v>2397.5595708218998</v>
      </c>
      <c r="S734" s="154">
        <f t="shared" si="150"/>
        <v>0</v>
      </c>
      <c r="T734" s="154">
        <f t="shared" si="151"/>
        <v>0</v>
      </c>
      <c r="U734" s="154">
        <f t="shared" si="152"/>
        <v>4138.6846385418994</v>
      </c>
      <c r="V734" s="154">
        <f t="shared" si="153"/>
        <v>0</v>
      </c>
      <c r="W734" s="154">
        <f t="shared" si="154"/>
        <v>0</v>
      </c>
      <c r="X734" s="137">
        <f t="shared" si="155"/>
        <v>0</v>
      </c>
      <c r="Y734" s="137">
        <f t="shared" si="156"/>
        <v>0</v>
      </c>
    </row>
    <row r="735" spans="1:25">
      <c r="A735" s="153">
        <v>1718</v>
      </c>
      <c r="B735" s="153" t="s">
        <v>164</v>
      </c>
      <c r="C735" s="153" t="s">
        <v>165</v>
      </c>
      <c r="D735" s="153" t="s">
        <v>334</v>
      </c>
      <c r="E735" s="153" t="s">
        <v>167</v>
      </c>
      <c r="F735" s="136" t="s">
        <v>168</v>
      </c>
      <c r="G735" s="154">
        <v>52.522059534900002</v>
      </c>
      <c r="H735" s="154">
        <v>0</v>
      </c>
      <c r="I735" s="154">
        <v>0</v>
      </c>
      <c r="J735" s="155">
        <f t="shared" si="144"/>
        <v>0</v>
      </c>
      <c r="K735" s="155">
        <f t="shared" si="145"/>
        <v>0</v>
      </c>
      <c r="L735" s="155">
        <f>IF(F735="Current ASP",IF(ISERROR(VLOOKUP(A735,#REF!,3,FALSE)),1,1-VLOOKUP(A735,#REF!,3,FALSE)),0)</f>
        <v>0</v>
      </c>
      <c r="M735" s="137">
        <v>879.75671983999996</v>
      </c>
      <c r="N735" s="154">
        <f t="shared" si="146"/>
        <v>879.75671983999996</v>
      </c>
      <c r="O735" s="154">
        <f t="shared" si="147"/>
        <v>0</v>
      </c>
      <c r="P735" s="154">
        <f t="shared" si="148"/>
        <v>0</v>
      </c>
      <c r="Q735" s="154">
        <v>918.48736198093718</v>
      </c>
      <c r="R735" s="154">
        <f t="shared" si="149"/>
        <v>918.48736198093718</v>
      </c>
      <c r="S735" s="154">
        <f t="shared" si="150"/>
        <v>0</v>
      </c>
      <c r="T735" s="154">
        <f t="shared" si="151"/>
        <v>0</v>
      </c>
      <c r="U735" s="154">
        <f t="shared" si="152"/>
        <v>1798.244081820937</v>
      </c>
      <c r="V735" s="154">
        <f t="shared" si="153"/>
        <v>0</v>
      </c>
      <c r="W735" s="154">
        <f t="shared" si="154"/>
        <v>0</v>
      </c>
      <c r="X735" s="137">
        <f t="shared" si="155"/>
        <v>0</v>
      </c>
      <c r="Y735" s="137">
        <f t="shared" si="156"/>
        <v>0</v>
      </c>
    </row>
    <row r="736" spans="1:25">
      <c r="A736" s="153">
        <v>1719</v>
      </c>
      <c r="B736" s="153" t="s">
        <v>164</v>
      </c>
      <c r="C736" s="153" t="s">
        <v>165</v>
      </c>
      <c r="D736" s="153" t="s">
        <v>334</v>
      </c>
      <c r="E736" s="153" t="s">
        <v>167</v>
      </c>
      <c r="F736" s="136" t="s">
        <v>168</v>
      </c>
      <c r="G736" s="154">
        <v>52.520667682800003</v>
      </c>
      <c r="H736" s="154">
        <v>0</v>
      </c>
      <c r="I736" s="154">
        <v>0</v>
      </c>
      <c r="J736" s="155">
        <f t="shared" si="144"/>
        <v>0</v>
      </c>
      <c r="K736" s="155">
        <f t="shared" si="145"/>
        <v>0</v>
      </c>
      <c r="L736" s="155">
        <f>IF(F736="Current ASP",IF(ISERROR(VLOOKUP(A736,#REF!,3,FALSE)),1,1-VLOOKUP(A736,#REF!,3,FALSE)),0)</f>
        <v>0</v>
      </c>
      <c r="M736" s="137">
        <v>4539.8677725699999</v>
      </c>
      <c r="N736" s="154">
        <f t="shared" si="146"/>
        <v>4539.8677725699999</v>
      </c>
      <c r="O736" s="154">
        <f t="shared" si="147"/>
        <v>0</v>
      </c>
      <c r="P736" s="154">
        <f t="shared" si="148"/>
        <v>0</v>
      </c>
      <c r="Q736" s="154">
        <v>420.44299941757617</v>
      </c>
      <c r="R736" s="154">
        <f t="shared" si="149"/>
        <v>420.44299941757617</v>
      </c>
      <c r="S736" s="154">
        <f t="shared" si="150"/>
        <v>0</v>
      </c>
      <c r="T736" s="154">
        <f t="shared" si="151"/>
        <v>0</v>
      </c>
      <c r="U736" s="154">
        <f t="shared" si="152"/>
        <v>4960.3107719875761</v>
      </c>
      <c r="V736" s="154">
        <f t="shared" si="153"/>
        <v>0</v>
      </c>
      <c r="W736" s="154">
        <f t="shared" si="154"/>
        <v>0</v>
      </c>
      <c r="X736" s="137">
        <f t="shared" si="155"/>
        <v>0</v>
      </c>
      <c r="Y736" s="137">
        <f t="shared" si="156"/>
        <v>0</v>
      </c>
    </row>
    <row r="737" spans="1:25">
      <c r="A737" s="153">
        <v>1720</v>
      </c>
      <c r="B737" s="153" t="s">
        <v>164</v>
      </c>
      <c r="C737" s="153" t="s">
        <v>165</v>
      </c>
      <c r="D737" s="153" t="s">
        <v>335</v>
      </c>
      <c r="E737" s="153" t="s">
        <v>167</v>
      </c>
      <c r="F737" s="136" t="s">
        <v>168</v>
      </c>
      <c r="G737" s="154">
        <v>67.526934401600002</v>
      </c>
      <c r="H737" s="154">
        <v>0</v>
      </c>
      <c r="I737" s="154">
        <v>0</v>
      </c>
      <c r="J737" s="155">
        <f t="shared" si="144"/>
        <v>0</v>
      </c>
      <c r="K737" s="155">
        <f t="shared" si="145"/>
        <v>0</v>
      </c>
      <c r="L737" s="155">
        <f>IF(F737="Current ASP",IF(ISERROR(VLOOKUP(A737,#REF!,3,FALSE)),1,1-VLOOKUP(A737,#REF!,3,FALSE)),0)</f>
        <v>0</v>
      </c>
      <c r="M737" s="137">
        <v>6248.2301275899999</v>
      </c>
      <c r="N737" s="154">
        <f t="shared" si="146"/>
        <v>6248.2301275899999</v>
      </c>
      <c r="O737" s="154">
        <f t="shared" si="147"/>
        <v>0</v>
      </c>
      <c r="P737" s="154">
        <f t="shared" si="148"/>
        <v>0</v>
      </c>
      <c r="Q737" s="154">
        <v>537.65875661124039</v>
      </c>
      <c r="R737" s="154">
        <f t="shared" si="149"/>
        <v>537.65875661124039</v>
      </c>
      <c r="S737" s="154">
        <f t="shared" si="150"/>
        <v>0</v>
      </c>
      <c r="T737" s="154">
        <f t="shared" si="151"/>
        <v>0</v>
      </c>
      <c r="U737" s="154">
        <f t="shared" si="152"/>
        <v>6785.8888842012402</v>
      </c>
      <c r="V737" s="154">
        <f t="shared" si="153"/>
        <v>0</v>
      </c>
      <c r="W737" s="154">
        <f t="shared" si="154"/>
        <v>0</v>
      </c>
      <c r="X737" s="137">
        <f t="shared" si="155"/>
        <v>0</v>
      </c>
      <c r="Y737" s="137">
        <f t="shared" si="156"/>
        <v>0</v>
      </c>
    </row>
    <row r="738" spans="1:25">
      <c r="A738" s="153">
        <v>1721</v>
      </c>
      <c r="B738" s="153" t="s">
        <v>164</v>
      </c>
      <c r="C738" s="153" t="s">
        <v>165</v>
      </c>
      <c r="D738" s="153" t="s">
        <v>335</v>
      </c>
      <c r="E738" s="153" t="s">
        <v>167</v>
      </c>
      <c r="F738" s="136" t="s">
        <v>168</v>
      </c>
      <c r="G738" s="154">
        <v>82.821320045600004</v>
      </c>
      <c r="H738" s="154">
        <v>0</v>
      </c>
      <c r="I738" s="154">
        <v>0</v>
      </c>
      <c r="J738" s="155">
        <f t="shared" si="144"/>
        <v>0</v>
      </c>
      <c r="K738" s="155">
        <f t="shared" si="145"/>
        <v>0</v>
      </c>
      <c r="L738" s="155">
        <f>IF(F738="Current ASP",IF(ISERROR(VLOOKUP(A738,#REF!,3,FALSE)),1,1-VLOOKUP(A738,#REF!,3,FALSE)),0)</f>
        <v>0</v>
      </c>
      <c r="M738" s="137">
        <v>5684.3767057200002</v>
      </c>
      <c r="N738" s="154">
        <f t="shared" si="146"/>
        <v>5684.3767057200002</v>
      </c>
      <c r="O738" s="154">
        <f t="shared" si="147"/>
        <v>0</v>
      </c>
      <c r="P738" s="154">
        <f t="shared" si="148"/>
        <v>0</v>
      </c>
      <c r="Q738" s="154">
        <v>797.10081243460286</v>
      </c>
      <c r="R738" s="154">
        <f t="shared" si="149"/>
        <v>797.10081243460286</v>
      </c>
      <c r="S738" s="154">
        <f t="shared" si="150"/>
        <v>0</v>
      </c>
      <c r="T738" s="154">
        <f t="shared" si="151"/>
        <v>0</v>
      </c>
      <c r="U738" s="154">
        <f t="shared" si="152"/>
        <v>6481.4775181546029</v>
      </c>
      <c r="V738" s="154">
        <f t="shared" si="153"/>
        <v>0</v>
      </c>
      <c r="W738" s="154">
        <f t="shared" si="154"/>
        <v>0</v>
      </c>
      <c r="X738" s="137">
        <f t="shared" si="155"/>
        <v>0</v>
      </c>
      <c r="Y738" s="137">
        <f t="shared" si="156"/>
        <v>0</v>
      </c>
    </row>
    <row r="739" spans="1:25">
      <c r="A739" s="153">
        <v>1722</v>
      </c>
      <c r="B739" s="153" t="s">
        <v>164</v>
      </c>
      <c r="C739" s="153" t="s">
        <v>165</v>
      </c>
      <c r="D739" s="153" t="s">
        <v>330</v>
      </c>
      <c r="E739" s="153" t="s">
        <v>167</v>
      </c>
      <c r="F739" s="136" t="s">
        <v>168</v>
      </c>
      <c r="G739" s="154">
        <v>29.5312215696</v>
      </c>
      <c r="H739" s="154">
        <v>0</v>
      </c>
      <c r="I739" s="154">
        <v>0</v>
      </c>
      <c r="J739" s="155">
        <f t="shared" si="144"/>
        <v>0</v>
      </c>
      <c r="K739" s="155">
        <f t="shared" si="145"/>
        <v>0</v>
      </c>
      <c r="L739" s="155">
        <f>IF(F739="Current ASP",IF(ISERROR(VLOOKUP(A739,#REF!,3,FALSE)),1,1-VLOOKUP(A739,#REF!,3,FALSE)),0)</f>
        <v>0</v>
      </c>
      <c r="M739" s="137">
        <v>804.82992876499998</v>
      </c>
      <c r="N739" s="154">
        <f t="shared" si="146"/>
        <v>804.82992876499998</v>
      </c>
      <c r="O739" s="154">
        <f t="shared" si="147"/>
        <v>0</v>
      </c>
      <c r="P739" s="154">
        <f t="shared" si="148"/>
        <v>0</v>
      </c>
      <c r="Q739" s="154">
        <v>114.15810301437952</v>
      </c>
      <c r="R739" s="154">
        <f t="shared" si="149"/>
        <v>114.15810301437952</v>
      </c>
      <c r="S739" s="154">
        <f t="shared" si="150"/>
        <v>0</v>
      </c>
      <c r="T739" s="154">
        <f t="shared" si="151"/>
        <v>0</v>
      </c>
      <c r="U739" s="154">
        <f t="shared" si="152"/>
        <v>918.98803177937953</v>
      </c>
      <c r="V739" s="154">
        <f t="shared" si="153"/>
        <v>0</v>
      </c>
      <c r="W739" s="154">
        <f t="shared" si="154"/>
        <v>0</v>
      </c>
      <c r="X739" s="137">
        <f t="shared" si="155"/>
        <v>0</v>
      </c>
      <c r="Y739" s="137">
        <f t="shared" si="156"/>
        <v>0</v>
      </c>
    </row>
    <row r="740" spans="1:25">
      <c r="A740" s="153">
        <v>1723</v>
      </c>
      <c r="B740" s="153" t="s">
        <v>164</v>
      </c>
      <c r="C740" s="153" t="s">
        <v>165</v>
      </c>
      <c r="D740" s="153" t="s">
        <v>330</v>
      </c>
      <c r="E740" s="153" t="s">
        <v>167</v>
      </c>
      <c r="F740" s="136" t="s">
        <v>168</v>
      </c>
      <c r="G740" s="154">
        <v>19.324946012200002</v>
      </c>
      <c r="H740" s="154">
        <v>0</v>
      </c>
      <c r="I740" s="154">
        <v>0</v>
      </c>
      <c r="J740" s="155">
        <f t="shared" si="144"/>
        <v>0</v>
      </c>
      <c r="K740" s="155">
        <f t="shared" si="145"/>
        <v>0</v>
      </c>
      <c r="L740" s="155">
        <f>IF(F740="Current ASP",IF(ISERROR(VLOOKUP(A740,#REF!,3,FALSE)),1,1-VLOOKUP(A740,#REF!,3,FALSE)),0)</f>
        <v>0</v>
      </c>
      <c r="M740" s="137">
        <v>3251.4165647999998</v>
      </c>
      <c r="N740" s="154">
        <f t="shared" si="146"/>
        <v>3251.4165647999998</v>
      </c>
      <c r="O740" s="154">
        <f t="shared" si="147"/>
        <v>0</v>
      </c>
      <c r="P740" s="154">
        <f t="shared" si="148"/>
        <v>0</v>
      </c>
      <c r="Q740" s="154">
        <v>2380.4786312009164</v>
      </c>
      <c r="R740" s="154">
        <f t="shared" si="149"/>
        <v>2380.4786312009164</v>
      </c>
      <c r="S740" s="154">
        <f t="shared" si="150"/>
        <v>0</v>
      </c>
      <c r="T740" s="154">
        <f t="shared" si="151"/>
        <v>0</v>
      </c>
      <c r="U740" s="154">
        <f t="shared" si="152"/>
        <v>5631.8951960009163</v>
      </c>
      <c r="V740" s="154">
        <f t="shared" si="153"/>
        <v>0</v>
      </c>
      <c r="W740" s="154">
        <f t="shared" si="154"/>
        <v>0</v>
      </c>
      <c r="X740" s="137">
        <f t="shared" si="155"/>
        <v>0</v>
      </c>
      <c r="Y740" s="137">
        <f t="shared" si="156"/>
        <v>0</v>
      </c>
    </row>
    <row r="741" spans="1:25">
      <c r="A741" s="153">
        <v>1724</v>
      </c>
      <c r="B741" s="153" t="s">
        <v>164</v>
      </c>
      <c r="C741" s="153" t="s">
        <v>165</v>
      </c>
      <c r="D741" s="153" t="s">
        <v>330</v>
      </c>
      <c r="E741" s="153" t="s">
        <v>167</v>
      </c>
      <c r="F741" s="136" t="s">
        <v>168</v>
      </c>
      <c r="G741" s="154">
        <v>20.8719024621</v>
      </c>
      <c r="H741" s="154">
        <v>0</v>
      </c>
      <c r="I741" s="154">
        <v>0</v>
      </c>
      <c r="J741" s="155">
        <f t="shared" si="144"/>
        <v>0</v>
      </c>
      <c r="K741" s="155">
        <f t="shared" si="145"/>
        <v>0</v>
      </c>
      <c r="L741" s="155">
        <f>IF(F741="Current ASP",IF(ISERROR(VLOOKUP(A741,#REF!,3,FALSE)),1,1-VLOOKUP(A741,#REF!,3,FALSE)),0)</f>
        <v>0</v>
      </c>
      <c r="M741" s="137">
        <v>609.64973432700003</v>
      </c>
      <c r="N741" s="154">
        <f t="shared" si="146"/>
        <v>609.64973432700003</v>
      </c>
      <c r="O741" s="154">
        <f t="shared" si="147"/>
        <v>0</v>
      </c>
      <c r="P741" s="154">
        <f t="shared" si="148"/>
        <v>0</v>
      </c>
      <c r="Q741" s="154">
        <v>58.721476855202383</v>
      </c>
      <c r="R741" s="154">
        <f t="shared" si="149"/>
        <v>58.721476855202383</v>
      </c>
      <c r="S741" s="154">
        <f t="shared" si="150"/>
        <v>0</v>
      </c>
      <c r="T741" s="154">
        <f t="shared" si="151"/>
        <v>0</v>
      </c>
      <c r="U741" s="154">
        <f t="shared" si="152"/>
        <v>668.37121118220239</v>
      </c>
      <c r="V741" s="154">
        <f t="shared" si="153"/>
        <v>0</v>
      </c>
      <c r="W741" s="154">
        <f t="shared" si="154"/>
        <v>0</v>
      </c>
      <c r="X741" s="137">
        <f t="shared" si="155"/>
        <v>0</v>
      </c>
      <c r="Y741" s="137">
        <f t="shared" si="156"/>
        <v>0</v>
      </c>
    </row>
    <row r="742" spans="1:25">
      <c r="A742" s="153">
        <v>1725</v>
      </c>
      <c r="B742" s="153" t="s">
        <v>164</v>
      </c>
      <c r="C742" s="153" t="s">
        <v>165</v>
      </c>
      <c r="D742" s="153" t="s">
        <v>330</v>
      </c>
      <c r="E742" s="153" t="s">
        <v>167</v>
      </c>
      <c r="F742" s="136" t="s">
        <v>168</v>
      </c>
      <c r="G742" s="154">
        <v>26.5173513284</v>
      </c>
      <c r="H742" s="154">
        <v>0</v>
      </c>
      <c r="I742" s="154">
        <v>0</v>
      </c>
      <c r="J742" s="155">
        <f t="shared" si="144"/>
        <v>0</v>
      </c>
      <c r="K742" s="155">
        <f t="shared" si="145"/>
        <v>0</v>
      </c>
      <c r="L742" s="155">
        <f>IF(F742="Current ASP",IF(ISERROR(VLOOKUP(A742,#REF!,3,FALSE)),1,1-VLOOKUP(A742,#REF!,3,FALSE)),0)</f>
        <v>0</v>
      </c>
      <c r="M742" s="137">
        <v>958.72457474199996</v>
      </c>
      <c r="N742" s="154">
        <f t="shared" si="146"/>
        <v>958.72457474199996</v>
      </c>
      <c r="O742" s="154">
        <f t="shared" si="147"/>
        <v>0</v>
      </c>
      <c r="P742" s="154">
        <f t="shared" si="148"/>
        <v>0</v>
      </c>
      <c r="Q742" s="154">
        <v>165.85006437969636</v>
      </c>
      <c r="R742" s="154">
        <f t="shared" si="149"/>
        <v>165.85006437969636</v>
      </c>
      <c r="S742" s="154">
        <f t="shared" si="150"/>
        <v>0</v>
      </c>
      <c r="T742" s="154">
        <f t="shared" si="151"/>
        <v>0</v>
      </c>
      <c r="U742" s="154">
        <f t="shared" si="152"/>
        <v>1124.5746391216962</v>
      </c>
      <c r="V742" s="154">
        <f t="shared" si="153"/>
        <v>0</v>
      </c>
      <c r="W742" s="154">
        <f t="shared" si="154"/>
        <v>0</v>
      </c>
      <c r="X742" s="137">
        <f t="shared" si="155"/>
        <v>0</v>
      </c>
      <c r="Y742" s="137">
        <f t="shared" si="156"/>
        <v>0</v>
      </c>
    </row>
    <row r="743" spans="1:25">
      <c r="A743" s="153">
        <v>1726</v>
      </c>
      <c r="B743" s="153" t="s">
        <v>164</v>
      </c>
      <c r="C743" s="153" t="s">
        <v>165</v>
      </c>
      <c r="D743" s="153" t="s">
        <v>330</v>
      </c>
      <c r="E743" s="153" t="s">
        <v>167</v>
      </c>
      <c r="F743" s="136" t="s">
        <v>168</v>
      </c>
      <c r="G743" s="154">
        <v>29.627481821300002</v>
      </c>
      <c r="H743" s="154">
        <v>0</v>
      </c>
      <c r="I743" s="154">
        <v>0</v>
      </c>
      <c r="J743" s="155">
        <f t="shared" si="144"/>
        <v>0</v>
      </c>
      <c r="K743" s="155">
        <f t="shared" si="145"/>
        <v>0</v>
      </c>
      <c r="L743" s="155">
        <f>IF(F743="Current ASP",IF(ISERROR(VLOOKUP(A743,#REF!,3,FALSE)),1,1-VLOOKUP(A743,#REF!,3,FALSE)),0)</f>
        <v>0</v>
      </c>
      <c r="M743" s="137">
        <v>1001.66056059</v>
      </c>
      <c r="N743" s="154">
        <f t="shared" si="146"/>
        <v>1001.66056059</v>
      </c>
      <c r="O743" s="154">
        <f t="shared" si="147"/>
        <v>0</v>
      </c>
      <c r="P743" s="154">
        <f t="shared" si="148"/>
        <v>0</v>
      </c>
      <c r="Q743" s="154">
        <v>221.71421715539691</v>
      </c>
      <c r="R743" s="154">
        <f t="shared" si="149"/>
        <v>221.71421715539691</v>
      </c>
      <c r="S743" s="154">
        <f t="shared" si="150"/>
        <v>0</v>
      </c>
      <c r="T743" s="154">
        <f t="shared" si="151"/>
        <v>0</v>
      </c>
      <c r="U743" s="154">
        <f t="shared" si="152"/>
        <v>1223.3747777453968</v>
      </c>
      <c r="V743" s="154">
        <f t="shared" si="153"/>
        <v>0</v>
      </c>
      <c r="W743" s="154">
        <f t="shared" si="154"/>
        <v>0</v>
      </c>
      <c r="X743" s="137">
        <f t="shared" si="155"/>
        <v>0</v>
      </c>
      <c r="Y743" s="137">
        <f t="shared" si="156"/>
        <v>0</v>
      </c>
    </row>
    <row r="744" spans="1:25">
      <c r="A744" s="153">
        <v>1727</v>
      </c>
      <c r="B744" s="153" t="s">
        <v>164</v>
      </c>
      <c r="C744" s="153" t="s">
        <v>165</v>
      </c>
      <c r="D744" s="153" t="s">
        <v>336</v>
      </c>
      <c r="E744" s="153" t="s">
        <v>167</v>
      </c>
      <c r="F744" s="136" t="s">
        <v>168</v>
      </c>
      <c r="G744" s="154">
        <v>7.48071277734</v>
      </c>
      <c r="H744" s="154">
        <v>0</v>
      </c>
      <c r="I744" s="154">
        <v>0</v>
      </c>
      <c r="J744" s="155">
        <f t="shared" si="144"/>
        <v>0</v>
      </c>
      <c r="K744" s="155">
        <f t="shared" si="145"/>
        <v>0</v>
      </c>
      <c r="L744" s="155">
        <f>IF(F744="Current ASP",IF(ISERROR(VLOOKUP(A744,#REF!,3,FALSE)),1,1-VLOOKUP(A744,#REF!,3,FALSE)),0)</f>
        <v>0</v>
      </c>
      <c r="M744" s="137">
        <v>524.26286961599999</v>
      </c>
      <c r="N744" s="154">
        <f t="shared" si="146"/>
        <v>524.26286961599999</v>
      </c>
      <c r="O744" s="154">
        <f t="shared" si="147"/>
        <v>0</v>
      </c>
      <c r="P744" s="154">
        <f t="shared" si="148"/>
        <v>0</v>
      </c>
      <c r="Q744" s="154">
        <v>303.00524436879112</v>
      </c>
      <c r="R744" s="154">
        <f t="shared" si="149"/>
        <v>303.00524436879112</v>
      </c>
      <c r="S744" s="154">
        <f t="shared" si="150"/>
        <v>0</v>
      </c>
      <c r="T744" s="154">
        <f t="shared" si="151"/>
        <v>0</v>
      </c>
      <c r="U744" s="154">
        <f t="shared" si="152"/>
        <v>827.26811398479117</v>
      </c>
      <c r="V744" s="154">
        <f t="shared" si="153"/>
        <v>0</v>
      </c>
      <c r="W744" s="154">
        <f t="shared" si="154"/>
        <v>0</v>
      </c>
      <c r="X744" s="137">
        <f t="shared" si="155"/>
        <v>0</v>
      </c>
      <c r="Y744" s="137">
        <f t="shared" si="156"/>
        <v>0</v>
      </c>
    </row>
    <row r="745" spans="1:25">
      <c r="A745" s="153">
        <v>1728</v>
      </c>
      <c r="B745" s="153" t="s">
        <v>164</v>
      </c>
      <c r="C745" s="153" t="s">
        <v>165</v>
      </c>
      <c r="D745" s="153" t="s">
        <v>336</v>
      </c>
      <c r="E745" s="153" t="s">
        <v>167</v>
      </c>
      <c r="F745" s="136" t="s">
        <v>168</v>
      </c>
      <c r="G745" s="154">
        <v>68.740067797600005</v>
      </c>
      <c r="H745" s="154">
        <v>0</v>
      </c>
      <c r="I745" s="154">
        <v>0</v>
      </c>
      <c r="J745" s="155">
        <f t="shared" si="144"/>
        <v>0</v>
      </c>
      <c r="K745" s="155">
        <f t="shared" si="145"/>
        <v>0</v>
      </c>
      <c r="L745" s="155">
        <f>IF(F745="Current ASP",IF(ISERROR(VLOOKUP(A745,#REF!,3,FALSE)),1,1-VLOOKUP(A745,#REF!,3,FALSE)),0)</f>
        <v>0</v>
      </c>
      <c r="M745" s="137">
        <v>2639.1081322599998</v>
      </c>
      <c r="N745" s="154">
        <f t="shared" si="146"/>
        <v>2639.1081322599998</v>
      </c>
      <c r="O745" s="154">
        <f t="shared" si="147"/>
        <v>0</v>
      </c>
      <c r="P745" s="154">
        <f t="shared" si="148"/>
        <v>0</v>
      </c>
      <c r="Q745" s="154">
        <v>155.08310344517434</v>
      </c>
      <c r="R745" s="154">
        <f t="shared" si="149"/>
        <v>155.08310344517434</v>
      </c>
      <c r="S745" s="154">
        <f t="shared" si="150"/>
        <v>0</v>
      </c>
      <c r="T745" s="154">
        <f t="shared" si="151"/>
        <v>0</v>
      </c>
      <c r="U745" s="154">
        <f t="shared" si="152"/>
        <v>2794.1912357051742</v>
      </c>
      <c r="V745" s="154">
        <f t="shared" si="153"/>
        <v>0</v>
      </c>
      <c r="W745" s="154">
        <f t="shared" si="154"/>
        <v>0</v>
      </c>
      <c r="X745" s="137">
        <f t="shared" si="155"/>
        <v>0</v>
      </c>
      <c r="Y745" s="137">
        <f t="shared" si="156"/>
        <v>0</v>
      </c>
    </row>
    <row r="746" spans="1:25">
      <c r="A746" s="153">
        <v>1729</v>
      </c>
      <c r="B746" s="153" t="s">
        <v>164</v>
      </c>
      <c r="C746" s="153" t="s">
        <v>165</v>
      </c>
      <c r="D746" s="153" t="s">
        <v>336</v>
      </c>
      <c r="E746" s="153" t="s">
        <v>167</v>
      </c>
      <c r="F746" s="136" t="s">
        <v>168</v>
      </c>
      <c r="G746" s="154">
        <v>88.909392827299996</v>
      </c>
      <c r="H746" s="154">
        <v>0</v>
      </c>
      <c r="I746" s="154">
        <v>0</v>
      </c>
      <c r="J746" s="155">
        <f t="shared" si="144"/>
        <v>0</v>
      </c>
      <c r="K746" s="155">
        <f t="shared" si="145"/>
        <v>0</v>
      </c>
      <c r="L746" s="155">
        <f>IF(F746="Current ASP",IF(ISERROR(VLOOKUP(A746,#REF!,3,FALSE)),1,1-VLOOKUP(A746,#REF!,3,FALSE)),0)</f>
        <v>0</v>
      </c>
      <c r="M746" s="137">
        <v>2577.3898322099999</v>
      </c>
      <c r="N746" s="154">
        <f t="shared" si="146"/>
        <v>2577.3898322099999</v>
      </c>
      <c r="O746" s="154">
        <f t="shared" si="147"/>
        <v>0</v>
      </c>
      <c r="P746" s="154">
        <f t="shared" si="148"/>
        <v>0</v>
      </c>
      <c r="Q746" s="154">
        <v>758.80345968760275</v>
      </c>
      <c r="R746" s="154">
        <f t="shared" si="149"/>
        <v>758.80345968760275</v>
      </c>
      <c r="S746" s="154">
        <f t="shared" si="150"/>
        <v>0</v>
      </c>
      <c r="T746" s="154">
        <f t="shared" si="151"/>
        <v>0</v>
      </c>
      <c r="U746" s="154">
        <f t="shared" si="152"/>
        <v>3336.1932918976026</v>
      </c>
      <c r="V746" s="154">
        <f t="shared" si="153"/>
        <v>0</v>
      </c>
      <c r="W746" s="154">
        <f t="shared" si="154"/>
        <v>0</v>
      </c>
      <c r="X746" s="137">
        <f t="shared" si="155"/>
        <v>0</v>
      </c>
      <c r="Y746" s="137">
        <f t="shared" si="156"/>
        <v>0</v>
      </c>
    </row>
    <row r="747" spans="1:25">
      <c r="A747" s="153">
        <v>1730</v>
      </c>
      <c r="B747" s="153" t="s">
        <v>164</v>
      </c>
      <c r="C747" s="153" t="s">
        <v>165</v>
      </c>
      <c r="D747" s="153" t="s">
        <v>336</v>
      </c>
      <c r="E747" s="153" t="s">
        <v>167</v>
      </c>
      <c r="F747" s="136" t="s">
        <v>168</v>
      </c>
      <c r="G747" s="154">
        <v>71.661336247500003</v>
      </c>
      <c r="H747" s="154">
        <v>0</v>
      </c>
      <c r="I747" s="154">
        <v>0</v>
      </c>
      <c r="J747" s="155">
        <f t="shared" si="144"/>
        <v>0</v>
      </c>
      <c r="K747" s="155">
        <f t="shared" si="145"/>
        <v>0</v>
      </c>
      <c r="L747" s="155">
        <f>IF(F747="Current ASP",IF(ISERROR(VLOOKUP(A747,#REF!,3,FALSE)),1,1-VLOOKUP(A747,#REF!,3,FALSE)),0)</f>
        <v>0</v>
      </c>
      <c r="M747" s="137">
        <v>2998.48243241</v>
      </c>
      <c r="N747" s="154">
        <f t="shared" si="146"/>
        <v>2998.48243241</v>
      </c>
      <c r="O747" s="154">
        <f t="shared" si="147"/>
        <v>0</v>
      </c>
      <c r="P747" s="154">
        <f t="shared" si="148"/>
        <v>0</v>
      </c>
      <c r="Q747" s="154">
        <v>769.22765732001267</v>
      </c>
      <c r="R747" s="154">
        <f t="shared" si="149"/>
        <v>769.22765732001267</v>
      </c>
      <c r="S747" s="154">
        <f t="shared" si="150"/>
        <v>0</v>
      </c>
      <c r="T747" s="154">
        <f t="shared" si="151"/>
        <v>0</v>
      </c>
      <c r="U747" s="154">
        <f t="shared" si="152"/>
        <v>3767.7100897300124</v>
      </c>
      <c r="V747" s="154">
        <f t="shared" si="153"/>
        <v>0</v>
      </c>
      <c r="W747" s="154">
        <f t="shared" si="154"/>
        <v>0</v>
      </c>
      <c r="X747" s="137">
        <f t="shared" si="155"/>
        <v>0</v>
      </c>
      <c r="Y747" s="137">
        <f t="shared" si="156"/>
        <v>0</v>
      </c>
    </row>
    <row r="748" spans="1:25">
      <c r="A748" s="153">
        <v>1731</v>
      </c>
      <c r="B748" s="153" t="s">
        <v>164</v>
      </c>
      <c r="C748" s="153" t="s">
        <v>165</v>
      </c>
      <c r="D748" s="153" t="s">
        <v>337</v>
      </c>
      <c r="E748" s="153" t="s">
        <v>167</v>
      </c>
      <c r="F748" s="136" t="s">
        <v>168</v>
      </c>
      <c r="G748" s="154">
        <v>64.618155396399999</v>
      </c>
      <c r="H748" s="154">
        <v>0</v>
      </c>
      <c r="I748" s="154">
        <v>0</v>
      </c>
      <c r="J748" s="155">
        <f t="shared" si="144"/>
        <v>0</v>
      </c>
      <c r="K748" s="155">
        <f t="shared" si="145"/>
        <v>0</v>
      </c>
      <c r="L748" s="155">
        <f>IF(F748="Current ASP",IF(ISERROR(VLOOKUP(A748,#REF!,3,FALSE)),1,1-VLOOKUP(A748,#REF!,3,FALSE)),0)</f>
        <v>0</v>
      </c>
      <c r="M748" s="137">
        <v>2520.1490941799998</v>
      </c>
      <c r="N748" s="154">
        <f t="shared" si="146"/>
        <v>2520.1490941799998</v>
      </c>
      <c r="O748" s="154">
        <f t="shared" si="147"/>
        <v>0</v>
      </c>
      <c r="P748" s="154">
        <f t="shared" si="148"/>
        <v>0</v>
      </c>
      <c r="Q748" s="154">
        <v>341.93552958201116</v>
      </c>
      <c r="R748" s="154">
        <f t="shared" si="149"/>
        <v>341.93552958201116</v>
      </c>
      <c r="S748" s="154">
        <f t="shared" si="150"/>
        <v>0</v>
      </c>
      <c r="T748" s="154">
        <f t="shared" si="151"/>
        <v>0</v>
      </c>
      <c r="U748" s="154">
        <f t="shared" si="152"/>
        <v>2862.0846237620108</v>
      </c>
      <c r="V748" s="154">
        <f t="shared" si="153"/>
        <v>0</v>
      </c>
      <c r="W748" s="154">
        <f t="shared" si="154"/>
        <v>0</v>
      </c>
      <c r="X748" s="137">
        <f t="shared" si="155"/>
        <v>0</v>
      </c>
      <c r="Y748" s="137">
        <f t="shared" si="156"/>
        <v>0</v>
      </c>
    </row>
    <row r="749" spans="1:25">
      <c r="A749" s="153">
        <v>1732</v>
      </c>
      <c r="B749" s="153" t="s">
        <v>164</v>
      </c>
      <c r="C749" s="153" t="s">
        <v>165</v>
      </c>
      <c r="D749" s="153" t="s">
        <v>337</v>
      </c>
      <c r="E749" s="153" t="s">
        <v>167</v>
      </c>
      <c r="F749" s="136" t="s">
        <v>168</v>
      </c>
      <c r="G749" s="154">
        <v>54.857427828600002</v>
      </c>
      <c r="H749" s="154">
        <v>0</v>
      </c>
      <c r="I749" s="154">
        <v>0</v>
      </c>
      <c r="J749" s="155">
        <f t="shared" si="144"/>
        <v>0</v>
      </c>
      <c r="K749" s="155">
        <f t="shared" si="145"/>
        <v>0</v>
      </c>
      <c r="L749" s="155">
        <f>IF(F749="Current ASP",IF(ISERROR(VLOOKUP(A749,#REF!,3,FALSE)),1,1-VLOOKUP(A749,#REF!,3,FALSE)),0)</f>
        <v>0</v>
      </c>
      <c r="M749" s="137">
        <v>1748.2123215500001</v>
      </c>
      <c r="N749" s="154">
        <f t="shared" si="146"/>
        <v>1748.2123215500001</v>
      </c>
      <c r="O749" s="154">
        <f t="shared" si="147"/>
        <v>0</v>
      </c>
      <c r="P749" s="154">
        <f t="shared" si="148"/>
        <v>0</v>
      </c>
      <c r="Q749" s="154">
        <v>406.86549279494534</v>
      </c>
      <c r="R749" s="154">
        <f t="shared" si="149"/>
        <v>406.86549279494534</v>
      </c>
      <c r="S749" s="154">
        <f t="shared" si="150"/>
        <v>0</v>
      </c>
      <c r="T749" s="154">
        <f t="shared" si="151"/>
        <v>0</v>
      </c>
      <c r="U749" s="154">
        <f t="shared" si="152"/>
        <v>2155.0778143449452</v>
      </c>
      <c r="V749" s="154">
        <f t="shared" si="153"/>
        <v>0</v>
      </c>
      <c r="W749" s="154">
        <f t="shared" si="154"/>
        <v>0</v>
      </c>
      <c r="X749" s="137">
        <f t="shared" si="155"/>
        <v>0</v>
      </c>
      <c r="Y749" s="137">
        <f t="shared" si="156"/>
        <v>0</v>
      </c>
    </row>
    <row r="750" spans="1:25">
      <c r="A750" s="153">
        <v>1733</v>
      </c>
      <c r="B750" s="153" t="s">
        <v>164</v>
      </c>
      <c r="C750" s="153" t="s">
        <v>165</v>
      </c>
      <c r="D750" s="153" t="s">
        <v>337</v>
      </c>
      <c r="E750" s="153" t="s">
        <v>167</v>
      </c>
      <c r="F750" s="136" t="s">
        <v>168</v>
      </c>
      <c r="G750" s="154">
        <v>84.252184482299995</v>
      </c>
      <c r="H750" s="154">
        <v>0</v>
      </c>
      <c r="I750" s="154">
        <v>0</v>
      </c>
      <c r="J750" s="155">
        <f t="shared" si="144"/>
        <v>0</v>
      </c>
      <c r="K750" s="155">
        <f t="shared" si="145"/>
        <v>0</v>
      </c>
      <c r="L750" s="155">
        <f>IF(F750="Current ASP",IF(ISERROR(VLOOKUP(A750,#REF!,3,FALSE)),1,1-VLOOKUP(A750,#REF!,3,FALSE)),0)</f>
        <v>0</v>
      </c>
      <c r="M750" s="137">
        <v>3359.67286964</v>
      </c>
      <c r="N750" s="154">
        <f t="shared" si="146"/>
        <v>3359.67286964</v>
      </c>
      <c r="O750" s="154">
        <f t="shared" si="147"/>
        <v>0</v>
      </c>
      <c r="P750" s="154">
        <f t="shared" si="148"/>
        <v>0</v>
      </c>
      <c r="Q750" s="154">
        <v>428.20660568740345</v>
      </c>
      <c r="R750" s="154">
        <f t="shared" si="149"/>
        <v>428.20660568740345</v>
      </c>
      <c r="S750" s="154">
        <f t="shared" si="150"/>
        <v>0</v>
      </c>
      <c r="T750" s="154">
        <f t="shared" si="151"/>
        <v>0</v>
      </c>
      <c r="U750" s="154">
        <f t="shared" si="152"/>
        <v>3787.8794753274033</v>
      </c>
      <c r="V750" s="154">
        <f t="shared" si="153"/>
        <v>0</v>
      </c>
      <c r="W750" s="154">
        <f t="shared" si="154"/>
        <v>0</v>
      </c>
      <c r="X750" s="137">
        <f t="shared" si="155"/>
        <v>0</v>
      </c>
      <c r="Y750" s="137">
        <f t="shared" si="156"/>
        <v>0</v>
      </c>
    </row>
    <row r="751" spans="1:25">
      <c r="A751" s="153">
        <v>1734</v>
      </c>
      <c r="B751" s="153" t="s">
        <v>164</v>
      </c>
      <c r="C751" s="153" t="s">
        <v>165</v>
      </c>
      <c r="D751" s="153" t="s">
        <v>338</v>
      </c>
      <c r="E751" s="153" t="s">
        <v>167</v>
      </c>
      <c r="F751" s="136" t="s">
        <v>168</v>
      </c>
      <c r="G751" s="154">
        <v>56.798785065499999</v>
      </c>
      <c r="H751" s="154">
        <v>0</v>
      </c>
      <c r="I751" s="154">
        <v>0</v>
      </c>
      <c r="J751" s="155">
        <f t="shared" si="144"/>
        <v>0</v>
      </c>
      <c r="K751" s="155">
        <f t="shared" si="145"/>
        <v>0</v>
      </c>
      <c r="L751" s="155">
        <f>IF(F751="Current ASP",IF(ISERROR(VLOOKUP(A751,#REF!,3,FALSE)),1,1-VLOOKUP(A751,#REF!,3,FALSE)),0)</f>
        <v>0</v>
      </c>
      <c r="M751" s="137">
        <v>1270.94827588</v>
      </c>
      <c r="N751" s="154">
        <f t="shared" si="146"/>
        <v>1270.94827588</v>
      </c>
      <c r="O751" s="154">
        <f t="shared" si="147"/>
        <v>0</v>
      </c>
      <c r="P751" s="154">
        <f t="shared" si="148"/>
        <v>0</v>
      </c>
      <c r="Q751" s="154">
        <v>149.45175699668329</v>
      </c>
      <c r="R751" s="154">
        <f t="shared" si="149"/>
        <v>149.45175699668329</v>
      </c>
      <c r="S751" s="154">
        <f t="shared" si="150"/>
        <v>0</v>
      </c>
      <c r="T751" s="154">
        <f t="shared" si="151"/>
        <v>0</v>
      </c>
      <c r="U751" s="154">
        <f t="shared" si="152"/>
        <v>1420.4000328766833</v>
      </c>
      <c r="V751" s="154">
        <f t="shared" si="153"/>
        <v>0</v>
      </c>
      <c r="W751" s="154">
        <f t="shared" si="154"/>
        <v>0</v>
      </c>
      <c r="X751" s="137">
        <f t="shared" si="155"/>
        <v>0</v>
      </c>
      <c r="Y751" s="137">
        <f t="shared" si="156"/>
        <v>0</v>
      </c>
    </row>
    <row r="752" spans="1:25">
      <c r="A752" s="153">
        <v>1735</v>
      </c>
      <c r="B752" s="153" t="s">
        <v>164</v>
      </c>
      <c r="C752" s="153" t="s">
        <v>165</v>
      </c>
      <c r="D752" s="153" t="s">
        <v>339</v>
      </c>
      <c r="E752" s="153" t="s">
        <v>167</v>
      </c>
      <c r="F752" s="136" t="s">
        <v>168</v>
      </c>
      <c r="G752" s="154">
        <v>11.8999338551</v>
      </c>
      <c r="H752" s="154">
        <v>0</v>
      </c>
      <c r="I752" s="154">
        <v>0</v>
      </c>
      <c r="J752" s="155">
        <f t="shared" si="144"/>
        <v>0</v>
      </c>
      <c r="K752" s="155">
        <f t="shared" si="145"/>
        <v>0</v>
      </c>
      <c r="L752" s="155">
        <f>IF(F752="Current ASP",IF(ISERROR(VLOOKUP(A752,#REF!,3,FALSE)),1,1-VLOOKUP(A752,#REF!,3,FALSE)),0)</f>
        <v>0</v>
      </c>
      <c r="M752" s="137">
        <v>1204.76966535</v>
      </c>
      <c r="N752" s="154">
        <f t="shared" si="146"/>
        <v>1204.76966535</v>
      </c>
      <c r="O752" s="154">
        <f t="shared" si="147"/>
        <v>0</v>
      </c>
      <c r="P752" s="154">
        <f t="shared" si="148"/>
        <v>0</v>
      </c>
      <c r="Q752" s="154">
        <v>101.09541853578857</v>
      </c>
      <c r="R752" s="154">
        <f t="shared" si="149"/>
        <v>101.09541853578857</v>
      </c>
      <c r="S752" s="154">
        <f t="shared" si="150"/>
        <v>0</v>
      </c>
      <c r="T752" s="154">
        <f t="shared" si="151"/>
        <v>0</v>
      </c>
      <c r="U752" s="154">
        <f t="shared" si="152"/>
        <v>1305.8650838857886</v>
      </c>
      <c r="V752" s="154">
        <f t="shared" si="153"/>
        <v>0</v>
      </c>
      <c r="W752" s="154">
        <f t="shared" si="154"/>
        <v>0</v>
      </c>
      <c r="X752" s="137">
        <f t="shared" si="155"/>
        <v>0</v>
      </c>
      <c r="Y752" s="137">
        <f t="shared" si="156"/>
        <v>0</v>
      </c>
    </row>
    <row r="753" spans="1:25">
      <c r="A753" s="153">
        <v>1736</v>
      </c>
      <c r="B753" s="153" t="s">
        <v>164</v>
      </c>
      <c r="C753" s="153" t="s">
        <v>165</v>
      </c>
      <c r="D753" s="153" t="s">
        <v>339</v>
      </c>
      <c r="E753" s="153" t="s">
        <v>167</v>
      </c>
      <c r="F753" s="136" t="s">
        <v>168</v>
      </c>
      <c r="G753" s="154">
        <v>30.311447671300002</v>
      </c>
      <c r="H753" s="154">
        <v>0</v>
      </c>
      <c r="I753" s="154">
        <v>0</v>
      </c>
      <c r="J753" s="155">
        <f t="shared" si="144"/>
        <v>0</v>
      </c>
      <c r="K753" s="155">
        <f t="shared" si="145"/>
        <v>0</v>
      </c>
      <c r="L753" s="155">
        <f>IF(F753="Current ASP",IF(ISERROR(VLOOKUP(A753,#REF!,3,FALSE)),1,1-VLOOKUP(A753,#REF!,3,FALSE)),0)</f>
        <v>0</v>
      </c>
      <c r="M753" s="137">
        <v>1627.35598177</v>
      </c>
      <c r="N753" s="154">
        <f t="shared" si="146"/>
        <v>1627.35598177</v>
      </c>
      <c r="O753" s="154">
        <f t="shared" si="147"/>
        <v>0</v>
      </c>
      <c r="P753" s="154">
        <f t="shared" si="148"/>
        <v>0</v>
      </c>
      <c r="Q753" s="154">
        <v>158.6571249358519</v>
      </c>
      <c r="R753" s="154">
        <f t="shared" si="149"/>
        <v>158.6571249358519</v>
      </c>
      <c r="S753" s="154">
        <f t="shared" si="150"/>
        <v>0</v>
      </c>
      <c r="T753" s="154">
        <f t="shared" si="151"/>
        <v>0</v>
      </c>
      <c r="U753" s="154">
        <f t="shared" si="152"/>
        <v>1786.0131067058519</v>
      </c>
      <c r="V753" s="154">
        <f t="shared" si="153"/>
        <v>0</v>
      </c>
      <c r="W753" s="154">
        <f t="shared" si="154"/>
        <v>0</v>
      </c>
      <c r="X753" s="137">
        <f t="shared" si="155"/>
        <v>0</v>
      </c>
      <c r="Y753" s="137">
        <f t="shared" si="156"/>
        <v>0</v>
      </c>
    </row>
    <row r="754" spans="1:25">
      <c r="A754" s="153">
        <v>1737</v>
      </c>
      <c r="B754" s="153" t="s">
        <v>164</v>
      </c>
      <c r="C754" s="153" t="s">
        <v>165</v>
      </c>
      <c r="D754" s="153" t="s">
        <v>339</v>
      </c>
      <c r="E754" s="153" t="s">
        <v>167</v>
      </c>
      <c r="F754" s="136" t="s">
        <v>168</v>
      </c>
      <c r="G754" s="154">
        <v>71.104142211099997</v>
      </c>
      <c r="H754" s="154">
        <v>0</v>
      </c>
      <c r="I754" s="154">
        <v>0</v>
      </c>
      <c r="J754" s="155">
        <f t="shared" si="144"/>
        <v>0</v>
      </c>
      <c r="K754" s="155">
        <f t="shared" si="145"/>
        <v>0</v>
      </c>
      <c r="L754" s="155">
        <f>IF(F754="Current ASP",IF(ISERROR(VLOOKUP(A754,#REF!,3,FALSE)),1,1-VLOOKUP(A754,#REF!,3,FALSE)),0)</f>
        <v>0</v>
      </c>
      <c r="M754" s="137">
        <v>2967.72308071</v>
      </c>
      <c r="N754" s="154">
        <f t="shared" si="146"/>
        <v>2967.72308071</v>
      </c>
      <c r="O754" s="154">
        <f t="shared" si="147"/>
        <v>0</v>
      </c>
      <c r="P754" s="154">
        <f t="shared" si="148"/>
        <v>0</v>
      </c>
      <c r="Q754" s="154">
        <v>140.3702494289098</v>
      </c>
      <c r="R754" s="154">
        <f t="shared" si="149"/>
        <v>140.3702494289098</v>
      </c>
      <c r="S754" s="154">
        <f t="shared" si="150"/>
        <v>0</v>
      </c>
      <c r="T754" s="154">
        <f t="shared" si="151"/>
        <v>0</v>
      </c>
      <c r="U754" s="154">
        <f t="shared" si="152"/>
        <v>3108.0933301389096</v>
      </c>
      <c r="V754" s="154">
        <f t="shared" si="153"/>
        <v>0</v>
      </c>
      <c r="W754" s="154">
        <f t="shared" si="154"/>
        <v>0</v>
      </c>
      <c r="X754" s="137">
        <f t="shared" si="155"/>
        <v>0</v>
      </c>
      <c r="Y754" s="137">
        <f t="shared" si="156"/>
        <v>0</v>
      </c>
    </row>
    <row r="755" spans="1:25">
      <c r="A755" s="153">
        <v>1738</v>
      </c>
      <c r="B755" s="153" t="s">
        <v>164</v>
      </c>
      <c r="C755" s="153" t="s">
        <v>226</v>
      </c>
      <c r="D755" s="153" t="s">
        <v>340</v>
      </c>
      <c r="E755" s="153" t="s">
        <v>133</v>
      </c>
      <c r="F755" s="136" t="s">
        <v>206</v>
      </c>
      <c r="G755" s="154">
        <v>33.119846585074995</v>
      </c>
      <c r="H755" s="154">
        <v>15.926705226799996</v>
      </c>
      <c r="I755" s="154">
        <v>17.193141358275</v>
      </c>
      <c r="J755" s="155">
        <f t="shared" si="144"/>
        <v>0.48088100848803894</v>
      </c>
      <c r="K755" s="155">
        <f t="shared" si="145"/>
        <v>0.51911899151196106</v>
      </c>
      <c r="L755" s="155">
        <f>IF(F755="Current ASP",IF(ISERROR(VLOOKUP(A755,#REF!,3,FALSE)),1,1-VLOOKUP(A755,#REF!,3,FALSE)),0)</f>
        <v>1</v>
      </c>
      <c r="M755" s="137">
        <v>969.87194645900001</v>
      </c>
      <c r="N755" s="154">
        <f t="shared" si="146"/>
        <v>0</v>
      </c>
      <c r="O755" s="154">
        <f t="shared" si="147"/>
        <v>466.39299971746124</v>
      </c>
      <c r="P755" s="154">
        <f t="shared" si="148"/>
        <v>503.47894674153878</v>
      </c>
      <c r="Q755" s="154">
        <v>85.492012451999983</v>
      </c>
      <c r="R755" s="154">
        <f t="shared" si="149"/>
        <v>0</v>
      </c>
      <c r="S755" s="154">
        <f t="shared" si="150"/>
        <v>41.111485165589734</v>
      </c>
      <c r="T755" s="154">
        <f t="shared" si="151"/>
        <v>44.380527286410249</v>
      </c>
      <c r="U755" s="154">
        <f t="shared" si="152"/>
        <v>0</v>
      </c>
      <c r="V755" s="154">
        <f t="shared" si="153"/>
        <v>507.50448488305096</v>
      </c>
      <c r="W755" s="154">
        <f t="shared" si="154"/>
        <v>547.85947402794898</v>
      </c>
      <c r="X755" s="137">
        <f t="shared" si="155"/>
        <v>503.47894674153878</v>
      </c>
      <c r="Y755" s="137">
        <f t="shared" si="156"/>
        <v>44.380527286410249</v>
      </c>
    </row>
    <row r="756" spans="1:25">
      <c r="A756" s="153">
        <v>1739</v>
      </c>
      <c r="B756" s="153" t="s">
        <v>164</v>
      </c>
      <c r="C756" s="153" t="s">
        <v>165</v>
      </c>
      <c r="D756" s="153" t="s">
        <v>341</v>
      </c>
      <c r="E756" s="153" t="s">
        <v>167</v>
      </c>
      <c r="F756" s="136" t="s">
        <v>168</v>
      </c>
      <c r="G756" s="154">
        <v>81.236391280199996</v>
      </c>
      <c r="H756" s="154">
        <v>0</v>
      </c>
      <c r="I756" s="154">
        <v>0</v>
      </c>
      <c r="J756" s="155">
        <f t="shared" si="144"/>
        <v>0</v>
      </c>
      <c r="K756" s="155">
        <f t="shared" si="145"/>
        <v>0</v>
      </c>
      <c r="L756" s="155">
        <f>IF(F756="Current ASP",IF(ISERROR(VLOOKUP(A756,#REF!,3,FALSE)),1,1-VLOOKUP(A756,#REF!,3,FALSE)),0)</f>
        <v>0</v>
      </c>
      <c r="M756" s="137">
        <v>3019.3916187</v>
      </c>
      <c r="N756" s="154">
        <f t="shared" si="146"/>
        <v>3019.3916187</v>
      </c>
      <c r="O756" s="154">
        <f t="shared" si="147"/>
        <v>0</v>
      </c>
      <c r="P756" s="154">
        <f t="shared" si="148"/>
        <v>0</v>
      </c>
      <c r="Q756" s="154">
        <v>187.7451189998136</v>
      </c>
      <c r="R756" s="154">
        <f t="shared" si="149"/>
        <v>187.7451189998136</v>
      </c>
      <c r="S756" s="154">
        <f t="shared" si="150"/>
        <v>0</v>
      </c>
      <c r="T756" s="154">
        <f t="shared" si="151"/>
        <v>0</v>
      </c>
      <c r="U756" s="154">
        <f t="shared" si="152"/>
        <v>3207.1367376998137</v>
      </c>
      <c r="V756" s="154">
        <f t="shared" si="153"/>
        <v>0</v>
      </c>
      <c r="W756" s="154">
        <f t="shared" si="154"/>
        <v>0</v>
      </c>
      <c r="X756" s="137">
        <f t="shared" si="155"/>
        <v>0</v>
      </c>
      <c r="Y756" s="137">
        <f t="shared" si="156"/>
        <v>0</v>
      </c>
    </row>
    <row r="757" spans="1:25">
      <c r="A757" s="153">
        <v>1740</v>
      </c>
      <c r="B757" s="153" t="s">
        <v>164</v>
      </c>
      <c r="C757" s="153" t="s">
        <v>165</v>
      </c>
      <c r="D757" s="153" t="s">
        <v>341</v>
      </c>
      <c r="E757" s="153" t="s">
        <v>167</v>
      </c>
      <c r="F757" s="136" t="s">
        <v>168</v>
      </c>
      <c r="G757" s="154">
        <v>52.765828720099996</v>
      </c>
      <c r="H757" s="154">
        <v>0</v>
      </c>
      <c r="I757" s="154">
        <v>0</v>
      </c>
      <c r="J757" s="155">
        <f t="shared" si="144"/>
        <v>0</v>
      </c>
      <c r="K757" s="155">
        <f t="shared" si="145"/>
        <v>0</v>
      </c>
      <c r="L757" s="155">
        <f>IF(F757="Current ASP",IF(ISERROR(VLOOKUP(A757,#REF!,3,FALSE)),1,1-VLOOKUP(A757,#REF!,3,FALSE)),0)</f>
        <v>0</v>
      </c>
      <c r="M757" s="137">
        <v>2005.19047763</v>
      </c>
      <c r="N757" s="154">
        <f t="shared" si="146"/>
        <v>2005.19047763</v>
      </c>
      <c r="O757" s="154">
        <f t="shared" si="147"/>
        <v>0</v>
      </c>
      <c r="P757" s="154">
        <f t="shared" si="148"/>
        <v>0</v>
      </c>
      <c r="Q757" s="154">
        <v>140.89916643194908</v>
      </c>
      <c r="R757" s="154">
        <f t="shared" si="149"/>
        <v>140.89916643194908</v>
      </c>
      <c r="S757" s="154">
        <f t="shared" si="150"/>
        <v>0</v>
      </c>
      <c r="T757" s="154">
        <f t="shared" si="151"/>
        <v>0</v>
      </c>
      <c r="U757" s="154">
        <f t="shared" si="152"/>
        <v>2146.089644061949</v>
      </c>
      <c r="V757" s="154">
        <f t="shared" si="153"/>
        <v>0</v>
      </c>
      <c r="W757" s="154">
        <f t="shared" si="154"/>
        <v>0</v>
      </c>
      <c r="X757" s="137">
        <f t="shared" si="155"/>
        <v>0</v>
      </c>
      <c r="Y757" s="137">
        <f t="shared" si="156"/>
        <v>0</v>
      </c>
    </row>
    <row r="758" spans="1:25">
      <c r="A758" s="153">
        <v>1742</v>
      </c>
      <c r="B758" s="153" t="s">
        <v>164</v>
      </c>
      <c r="C758" s="153" t="s">
        <v>226</v>
      </c>
      <c r="D758" s="153" t="s">
        <v>340</v>
      </c>
      <c r="E758" s="153" t="s">
        <v>133</v>
      </c>
      <c r="F758" s="136" t="s">
        <v>206</v>
      </c>
      <c r="G758" s="154">
        <v>179.88576819962415</v>
      </c>
      <c r="H758" s="154">
        <v>22.3927904958</v>
      </c>
      <c r="I758" s="154">
        <v>157.49297770382415</v>
      </c>
      <c r="J758" s="155">
        <f t="shared" si="144"/>
        <v>0.12448339143177857</v>
      </c>
      <c r="K758" s="155">
        <f t="shared" si="145"/>
        <v>0.87551660856822144</v>
      </c>
      <c r="L758" s="155">
        <f>IF(F758="Current ASP",IF(ISERROR(VLOOKUP(A758,#REF!,3,FALSE)),1,1-VLOOKUP(A758,#REF!,3,FALSE)),0)</f>
        <v>1</v>
      </c>
      <c r="M758" s="137">
        <v>12814.181884199999</v>
      </c>
      <c r="N758" s="154">
        <f t="shared" si="146"/>
        <v>0</v>
      </c>
      <c r="O758" s="154">
        <f t="shared" si="147"/>
        <v>1595.1528193688744</v>
      </c>
      <c r="P758" s="154">
        <f t="shared" si="148"/>
        <v>11219.029064831126</v>
      </c>
      <c r="Q758" s="154">
        <v>1465.0913422885424</v>
      </c>
      <c r="R758" s="154">
        <f t="shared" si="149"/>
        <v>0</v>
      </c>
      <c r="S758" s="154">
        <f t="shared" si="150"/>
        <v>182.3795390454145</v>
      </c>
      <c r="T758" s="154">
        <f t="shared" si="151"/>
        <v>1282.7118032431279</v>
      </c>
      <c r="U758" s="154">
        <f t="shared" si="152"/>
        <v>0</v>
      </c>
      <c r="V758" s="154">
        <f t="shared" si="153"/>
        <v>1777.5323584142889</v>
      </c>
      <c r="W758" s="154">
        <f t="shared" si="154"/>
        <v>12501.740868074254</v>
      </c>
      <c r="X758" s="137">
        <f t="shared" si="155"/>
        <v>11219.029064831126</v>
      </c>
      <c r="Y758" s="137">
        <f t="shared" si="156"/>
        <v>1282.7118032431279</v>
      </c>
    </row>
    <row r="759" spans="1:25">
      <c r="A759" s="153">
        <v>1743</v>
      </c>
      <c r="B759" s="153" t="s">
        <v>164</v>
      </c>
      <c r="C759" s="153" t="s">
        <v>226</v>
      </c>
      <c r="D759" s="153" t="s">
        <v>340</v>
      </c>
      <c r="E759" s="153" t="s">
        <v>133</v>
      </c>
      <c r="F759" s="136" t="s">
        <v>206</v>
      </c>
      <c r="G759" s="154">
        <v>71.018742516491372</v>
      </c>
      <c r="H759" s="154">
        <v>37.358437668900002</v>
      </c>
      <c r="I759" s="154">
        <v>33.66030484759137</v>
      </c>
      <c r="J759" s="155">
        <f t="shared" si="144"/>
        <v>0.52603631583908916</v>
      </c>
      <c r="K759" s="155">
        <f t="shared" si="145"/>
        <v>0.47396368416091084</v>
      </c>
      <c r="L759" s="155">
        <f>IF(F759="Current ASP",IF(ISERROR(VLOOKUP(A759,#REF!,3,FALSE)),1,1-VLOOKUP(A759,#REF!,3,FALSE)),0)</f>
        <v>1</v>
      </c>
      <c r="M759" s="137">
        <v>2005.7489705099999</v>
      </c>
      <c r="N759" s="154">
        <f t="shared" si="146"/>
        <v>0</v>
      </c>
      <c r="O759" s="154">
        <f t="shared" si="147"/>
        <v>1055.0967989451262</v>
      </c>
      <c r="P759" s="154">
        <f t="shared" si="148"/>
        <v>950.6521715648737</v>
      </c>
      <c r="Q759" s="154">
        <v>253.08082095392476</v>
      </c>
      <c r="R759" s="154">
        <f t="shared" si="149"/>
        <v>0</v>
      </c>
      <c r="S759" s="154">
        <f t="shared" si="150"/>
        <v>133.12970266413473</v>
      </c>
      <c r="T759" s="154">
        <f t="shared" si="151"/>
        <v>119.95111828979002</v>
      </c>
      <c r="U759" s="154">
        <f t="shared" si="152"/>
        <v>0</v>
      </c>
      <c r="V759" s="154">
        <f t="shared" si="153"/>
        <v>1188.226501609261</v>
      </c>
      <c r="W759" s="154">
        <f t="shared" si="154"/>
        <v>1070.6032898546637</v>
      </c>
      <c r="X759" s="137">
        <f t="shared" si="155"/>
        <v>950.6521715648737</v>
      </c>
      <c r="Y759" s="137">
        <f t="shared" si="156"/>
        <v>119.95111828979002</v>
      </c>
    </row>
    <row r="760" spans="1:25">
      <c r="A760" s="153">
        <v>1744</v>
      </c>
      <c r="B760" s="153" t="s">
        <v>164</v>
      </c>
      <c r="C760" s="153" t="s">
        <v>226</v>
      </c>
      <c r="D760" s="153" t="s">
        <v>340</v>
      </c>
      <c r="E760" s="153" t="s">
        <v>133</v>
      </c>
      <c r="F760" s="136" t="s">
        <v>206</v>
      </c>
      <c r="G760" s="154">
        <v>30.68862379889844</v>
      </c>
      <c r="H760" s="154">
        <v>5.3460644644403033E-3</v>
      </c>
      <c r="I760" s="154">
        <v>30.683277734434</v>
      </c>
      <c r="J760" s="155">
        <f t="shared" si="144"/>
        <v>1.7420346052246887E-4</v>
      </c>
      <c r="K760" s="155">
        <f t="shared" si="145"/>
        <v>0.99982579653947756</v>
      </c>
      <c r="L760" s="155">
        <f>IF(F760="Current ASP",IF(ISERROR(VLOOKUP(A760,#REF!,3,FALSE)),1,1-VLOOKUP(A760,#REF!,3,FALSE)),0)</f>
        <v>1</v>
      </c>
      <c r="M760" s="137">
        <v>2476.5934987599999</v>
      </c>
      <c r="N760" s="154">
        <f t="shared" si="146"/>
        <v>0</v>
      </c>
      <c r="O760" s="154">
        <f t="shared" si="147"/>
        <v>0.4314311577914407</v>
      </c>
      <c r="P760" s="154">
        <f t="shared" si="148"/>
        <v>2476.1620676022085</v>
      </c>
      <c r="Q760" s="154">
        <v>10.979490030000004</v>
      </c>
      <c r="R760" s="154">
        <f t="shared" si="149"/>
        <v>0</v>
      </c>
      <c r="S760" s="154">
        <f t="shared" si="150"/>
        <v>1.9126651579979463E-3</v>
      </c>
      <c r="T760" s="154">
        <f t="shared" si="151"/>
        <v>10.977577364842007</v>
      </c>
      <c r="U760" s="154">
        <f t="shared" si="152"/>
        <v>0</v>
      </c>
      <c r="V760" s="154">
        <f t="shared" si="153"/>
        <v>0.43334382294943863</v>
      </c>
      <c r="W760" s="154">
        <f t="shared" si="154"/>
        <v>2487.1396449670506</v>
      </c>
      <c r="X760" s="137">
        <f t="shared" si="155"/>
        <v>2476.1620676022085</v>
      </c>
      <c r="Y760" s="137">
        <f t="shared" si="156"/>
        <v>10.977577364842007</v>
      </c>
    </row>
    <row r="761" spans="1:25">
      <c r="A761" s="153">
        <v>1745</v>
      </c>
      <c r="B761" s="153" t="s">
        <v>164</v>
      </c>
      <c r="C761" s="153" t="s">
        <v>226</v>
      </c>
      <c r="D761" s="153" t="s">
        <v>340</v>
      </c>
      <c r="E761" s="153" t="s">
        <v>133</v>
      </c>
      <c r="F761" s="136" t="s">
        <v>206</v>
      </c>
      <c r="G761" s="154">
        <v>124.32471633508499</v>
      </c>
      <c r="H761" s="154">
        <v>0</v>
      </c>
      <c r="I761" s="154">
        <v>124.32471633508499</v>
      </c>
      <c r="J761" s="155">
        <f t="shared" si="144"/>
        <v>0</v>
      </c>
      <c r="K761" s="155">
        <f t="shared" si="145"/>
        <v>1</v>
      </c>
      <c r="L761" s="155">
        <f>IF(F761="Current ASP",IF(ISERROR(VLOOKUP(A761,#REF!,3,FALSE)),1,1-VLOOKUP(A761,#REF!,3,FALSE)),0)</f>
        <v>1</v>
      </c>
      <c r="M761" s="137">
        <v>5447.79422815</v>
      </c>
      <c r="N761" s="154">
        <f t="shared" si="146"/>
        <v>0</v>
      </c>
      <c r="O761" s="154">
        <f t="shared" si="147"/>
        <v>0</v>
      </c>
      <c r="P761" s="154">
        <f t="shared" si="148"/>
        <v>5447.79422815</v>
      </c>
      <c r="Q761" s="154">
        <v>60.905914470152311</v>
      </c>
      <c r="R761" s="154">
        <f t="shared" si="149"/>
        <v>0</v>
      </c>
      <c r="S761" s="154">
        <f t="shared" si="150"/>
        <v>0</v>
      </c>
      <c r="T761" s="154">
        <f t="shared" si="151"/>
        <v>60.905914470152311</v>
      </c>
      <c r="U761" s="154">
        <f t="shared" si="152"/>
        <v>0</v>
      </c>
      <c r="V761" s="154">
        <f t="shared" si="153"/>
        <v>0</v>
      </c>
      <c r="W761" s="154">
        <f t="shared" si="154"/>
        <v>5508.7001426201523</v>
      </c>
      <c r="X761" s="137">
        <f t="shared" si="155"/>
        <v>5447.79422815</v>
      </c>
      <c r="Y761" s="137">
        <f t="shared" si="156"/>
        <v>60.905914470152311</v>
      </c>
    </row>
    <row r="762" spans="1:25">
      <c r="A762" s="153">
        <v>1746</v>
      </c>
      <c r="B762" s="153" t="s">
        <v>164</v>
      </c>
      <c r="C762" s="153" t="s">
        <v>165</v>
      </c>
      <c r="D762" s="153" t="s">
        <v>330</v>
      </c>
      <c r="E762" s="153" t="s">
        <v>167</v>
      </c>
      <c r="F762" s="136" t="s">
        <v>168</v>
      </c>
      <c r="G762" s="154">
        <v>24.999177554300001</v>
      </c>
      <c r="H762" s="154">
        <v>0</v>
      </c>
      <c r="I762" s="154">
        <v>0</v>
      </c>
      <c r="J762" s="155">
        <f t="shared" si="144"/>
        <v>0</v>
      </c>
      <c r="K762" s="155">
        <f t="shared" si="145"/>
        <v>0</v>
      </c>
      <c r="L762" s="155">
        <f>IF(F762="Current ASP",IF(ISERROR(VLOOKUP(A762,#REF!,3,FALSE)),1,1-VLOOKUP(A762,#REF!,3,FALSE)),0)</f>
        <v>0</v>
      </c>
      <c r="M762" s="137">
        <v>1614.87697815</v>
      </c>
      <c r="N762" s="154">
        <f t="shared" si="146"/>
        <v>1614.87697815</v>
      </c>
      <c r="O762" s="154">
        <f t="shared" si="147"/>
        <v>0</v>
      </c>
      <c r="P762" s="154">
        <f t="shared" si="148"/>
        <v>0</v>
      </c>
      <c r="Q762" s="154">
        <v>313.50980313525088</v>
      </c>
      <c r="R762" s="154">
        <f t="shared" si="149"/>
        <v>313.50980313525088</v>
      </c>
      <c r="S762" s="154">
        <f t="shared" si="150"/>
        <v>0</v>
      </c>
      <c r="T762" s="154">
        <f t="shared" si="151"/>
        <v>0</v>
      </c>
      <c r="U762" s="154">
        <f t="shared" si="152"/>
        <v>1928.3867812852509</v>
      </c>
      <c r="V762" s="154">
        <f t="shared" si="153"/>
        <v>0</v>
      </c>
      <c r="W762" s="154">
        <f t="shared" si="154"/>
        <v>0</v>
      </c>
      <c r="X762" s="137">
        <f t="shared" si="155"/>
        <v>0</v>
      </c>
      <c r="Y762" s="137">
        <f t="shared" si="156"/>
        <v>0</v>
      </c>
    </row>
    <row r="763" spans="1:25">
      <c r="A763" s="153">
        <v>1747</v>
      </c>
      <c r="B763" s="153" t="s">
        <v>164</v>
      </c>
      <c r="C763" s="153" t="s">
        <v>165</v>
      </c>
      <c r="D763" s="153" t="s">
        <v>330</v>
      </c>
      <c r="E763" s="153" t="s">
        <v>167</v>
      </c>
      <c r="F763" s="136" t="s">
        <v>168</v>
      </c>
      <c r="G763" s="154">
        <v>24.0536783308</v>
      </c>
      <c r="H763" s="154">
        <v>0</v>
      </c>
      <c r="I763" s="154">
        <v>0</v>
      </c>
      <c r="J763" s="155">
        <f t="shared" si="144"/>
        <v>0</v>
      </c>
      <c r="K763" s="155">
        <f t="shared" si="145"/>
        <v>0</v>
      </c>
      <c r="L763" s="155">
        <f>IF(F763="Current ASP",IF(ISERROR(VLOOKUP(A763,#REF!,3,FALSE)),1,1-VLOOKUP(A763,#REF!,3,FALSE)),0)</f>
        <v>0</v>
      </c>
      <c r="M763" s="137">
        <v>668.97212754199995</v>
      </c>
      <c r="N763" s="154">
        <f t="shared" si="146"/>
        <v>668.97212754199995</v>
      </c>
      <c r="O763" s="154">
        <f t="shared" si="147"/>
        <v>0</v>
      </c>
      <c r="P763" s="154">
        <f t="shared" si="148"/>
        <v>0</v>
      </c>
      <c r="Q763" s="154">
        <v>124.32778068837655</v>
      </c>
      <c r="R763" s="154">
        <f t="shared" si="149"/>
        <v>124.32778068837655</v>
      </c>
      <c r="S763" s="154">
        <f t="shared" si="150"/>
        <v>0</v>
      </c>
      <c r="T763" s="154">
        <f t="shared" si="151"/>
        <v>0</v>
      </c>
      <c r="U763" s="154">
        <f t="shared" si="152"/>
        <v>793.29990823037656</v>
      </c>
      <c r="V763" s="154">
        <f t="shared" si="153"/>
        <v>0</v>
      </c>
      <c r="W763" s="154">
        <f t="shared" si="154"/>
        <v>0</v>
      </c>
      <c r="X763" s="137">
        <f t="shared" si="155"/>
        <v>0</v>
      </c>
      <c r="Y763" s="137">
        <f t="shared" si="156"/>
        <v>0</v>
      </c>
    </row>
    <row r="764" spans="1:25">
      <c r="A764" s="153">
        <v>1748</v>
      </c>
      <c r="B764" s="153" t="s">
        <v>164</v>
      </c>
      <c r="C764" s="153" t="s">
        <v>165</v>
      </c>
      <c r="D764" s="153" t="s">
        <v>330</v>
      </c>
      <c r="E764" s="153" t="s">
        <v>167</v>
      </c>
      <c r="F764" s="136" t="s">
        <v>168</v>
      </c>
      <c r="G764" s="154">
        <v>20.298072788999999</v>
      </c>
      <c r="H764" s="154">
        <v>0</v>
      </c>
      <c r="I764" s="154">
        <v>0</v>
      </c>
      <c r="J764" s="155">
        <f t="shared" si="144"/>
        <v>0</v>
      </c>
      <c r="K764" s="155">
        <f t="shared" si="145"/>
        <v>0</v>
      </c>
      <c r="L764" s="155">
        <f>IF(F764="Current ASP",IF(ISERROR(VLOOKUP(A764,#REF!,3,FALSE)),1,1-VLOOKUP(A764,#REF!,3,FALSE)),0)</f>
        <v>0</v>
      </c>
      <c r="M764" s="137">
        <v>542.78964564900002</v>
      </c>
      <c r="N764" s="154">
        <f t="shared" si="146"/>
        <v>542.78964564900002</v>
      </c>
      <c r="O764" s="154">
        <f t="shared" si="147"/>
        <v>0</v>
      </c>
      <c r="P764" s="154">
        <f t="shared" si="148"/>
        <v>0</v>
      </c>
      <c r="Q764" s="154">
        <v>225.74276596358513</v>
      </c>
      <c r="R764" s="154">
        <f t="shared" si="149"/>
        <v>225.74276596358513</v>
      </c>
      <c r="S764" s="154">
        <f t="shared" si="150"/>
        <v>0</v>
      </c>
      <c r="T764" s="154">
        <f t="shared" si="151"/>
        <v>0</v>
      </c>
      <c r="U764" s="154">
        <f t="shared" si="152"/>
        <v>768.53241161258518</v>
      </c>
      <c r="V764" s="154">
        <f t="shared" si="153"/>
        <v>0</v>
      </c>
      <c r="W764" s="154">
        <f t="shared" si="154"/>
        <v>0</v>
      </c>
      <c r="X764" s="137">
        <f t="shared" si="155"/>
        <v>0</v>
      </c>
      <c r="Y764" s="137">
        <f t="shared" si="156"/>
        <v>0</v>
      </c>
    </row>
    <row r="765" spans="1:25">
      <c r="A765" s="153">
        <v>1749</v>
      </c>
      <c r="B765" s="153" t="s">
        <v>164</v>
      </c>
      <c r="C765" s="153" t="s">
        <v>165</v>
      </c>
      <c r="D765" s="153" t="s">
        <v>330</v>
      </c>
      <c r="E765" s="153" t="s">
        <v>167</v>
      </c>
      <c r="F765" s="136" t="s">
        <v>168</v>
      </c>
      <c r="G765" s="154">
        <v>27.2732795487</v>
      </c>
      <c r="H765" s="154">
        <v>0</v>
      </c>
      <c r="I765" s="154">
        <v>0</v>
      </c>
      <c r="J765" s="155">
        <f t="shared" si="144"/>
        <v>0</v>
      </c>
      <c r="K765" s="155">
        <f t="shared" si="145"/>
        <v>0</v>
      </c>
      <c r="L765" s="155">
        <f>IF(F765="Current ASP",IF(ISERROR(VLOOKUP(A765,#REF!,3,FALSE)),1,1-VLOOKUP(A765,#REF!,3,FALSE)),0)</f>
        <v>0</v>
      </c>
      <c r="M765" s="137">
        <v>1161.2755204600001</v>
      </c>
      <c r="N765" s="154">
        <f t="shared" si="146"/>
        <v>1161.2755204600001</v>
      </c>
      <c r="O765" s="154">
        <f t="shared" si="147"/>
        <v>0</v>
      </c>
      <c r="P765" s="154">
        <f t="shared" si="148"/>
        <v>0</v>
      </c>
      <c r="Q765" s="154">
        <v>168.49335337235621</v>
      </c>
      <c r="R765" s="154">
        <f t="shared" si="149"/>
        <v>168.49335337235621</v>
      </c>
      <c r="S765" s="154">
        <f t="shared" si="150"/>
        <v>0</v>
      </c>
      <c r="T765" s="154">
        <f t="shared" si="151"/>
        <v>0</v>
      </c>
      <c r="U765" s="154">
        <f t="shared" si="152"/>
        <v>1329.7688738323563</v>
      </c>
      <c r="V765" s="154">
        <f t="shared" si="153"/>
        <v>0</v>
      </c>
      <c r="W765" s="154">
        <f t="shared" si="154"/>
        <v>0</v>
      </c>
      <c r="X765" s="137">
        <f t="shared" si="155"/>
        <v>0</v>
      </c>
      <c r="Y765" s="137">
        <f t="shared" si="156"/>
        <v>0</v>
      </c>
    </row>
    <row r="766" spans="1:25">
      <c r="A766" s="153">
        <v>1750</v>
      </c>
      <c r="B766" s="153" t="s">
        <v>164</v>
      </c>
      <c r="C766" s="153" t="s">
        <v>165</v>
      </c>
      <c r="D766" s="153" t="s">
        <v>331</v>
      </c>
      <c r="E766" s="153" t="s">
        <v>167</v>
      </c>
      <c r="F766" s="136" t="s">
        <v>168</v>
      </c>
      <c r="G766" s="154">
        <v>20.3275609395</v>
      </c>
      <c r="H766" s="154">
        <v>0</v>
      </c>
      <c r="I766" s="154">
        <v>0</v>
      </c>
      <c r="J766" s="155">
        <f t="shared" si="144"/>
        <v>0</v>
      </c>
      <c r="K766" s="155">
        <f t="shared" si="145"/>
        <v>0</v>
      </c>
      <c r="L766" s="155">
        <f>IF(F766="Current ASP",IF(ISERROR(VLOOKUP(A766,#REF!,3,FALSE)),1,1-VLOOKUP(A766,#REF!,3,FALSE)),0)</f>
        <v>0</v>
      </c>
      <c r="M766" s="137">
        <v>1350.0321993699999</v>
      </c>
      <c r="N766" s="154">
        <f t="shared" si="146"/>
        <v>1350.0321993699999</v>
      </c>
      <c r="O766" s="154">
        <f t="shared" si="147"/>
        <v>0</v>
      </c>
      <c r="P766" s="154">
        <f t="shared" si="148"/>
        <v>0</v>
      </c>
      <c r="Q766" s="154">
        <v>994.65970580508633</v>
      </c>
      <c r="R766" s="154">
        <f t="shared" si="149"/>
        <v>994.65970580508633</v>
      </c>
      <c r="S766" s="154">
        <f t="shared" si="150"/>
        <v>0</v>
      </c>
      <c r="T766" s="154">
        <f t="shared" si="151"/>
        <v>0</v>
      </c>
      <c r="U766" s="154">
        <f t="shared" si="152"/>
        <v>2344.6919051750865</v>
      </c>
      <c r="V766" s="154">
        <f t="shared" si="153"/>
        <v>0</v>
      </c>
      <c r="W766" s="154">
        <f t="shared" si="154"/>
        <v>0</v>
      </c>
      <c r="X766" s="137">
        <f t="shared" si="155"/>
        <v>0</v>
      </c>
      <c r="Y766" s="137">
        <f t="shared" si="156"/>
        <v>0</v>
      </c>
    </row>
    <row r="767" spans="1:25">
      <c r="A767" s="153">
        <v>1751</v>
      </c>
      <c r="B767" s="153" t="s">
        <v>164</v>
      </c>
      <c r="C767" s="153" t="s">
        <v>165</v>
      </c>
      <c r="D767" s="153" t="s">
        <v>331</v>
      </c>
      <c r="E767" s="153" t="s">
        <v>167</v>
      </c>
      <c r="F767" s="136" t="s">
        <v>168</v>
      </c>
      <c r="G767" s="154">
        <v>16.1327611231</v>
      </c>
      <c r="H767" s="154">
        <v>0</v>
      </c>
      <c r="I767" s="154">
        <v>0</v>
      </c>
      <c r="J767" s="155">
        <f t="shared" si="144"/>
        <v>0</v>
      </c>
      <c r="K767" s="155">
        <f t="shared" si="145"/>
        <v>0</v>
      </c>
      <c r="L767" s="155">
        <f>IF(F767="Current ASP",IF(ISERROR(VLOOKUP(A767,#REF!,3,FALSE)),1,1-VLOOKUP(A767,#REF!,3,FALSE)),0)</f>
        <v>0</v>
      </c>
      <c r="M767" s="137">
        <v>541.75547248199996</v>
      </c>
      <c r="N767" s="154">
        <f t="shared" si="146"/>
        <v>541.75547248199996</v>
      </c>
      <c r="O767" s="154">
        <f t="shared" si="147"/>
        <v>0</v>
      </c>
      <c r="P767" s="154">
        <f t="shared" si="148"/>
        <v>0</v>
      </c>
      <c r="Q767" s="154">
        <v>50.430390587127498</v>
      </c>
      <c r="R767" s="154">
        <f t="shared" si="149"/>
        <v>50.430390587127498</v>
      </c>
      <c r="S767" s="154">
        <f t="shared" si="150"/>
        <v>0</v>
      </c>
      <c r="T767" s="154">
        <f t="shared" si="151"/>
        <v>0</v>
      </c>
      <c r="U767" s="154">
        <f t="shared" si="152"/>
        <v>592.18586306912744</v>
      </c>
      <c r="V767" s="154">
        <f t="shared" si="153"/>
        <v>0</v>
      </c>
      <c r="W767" s="154">
        <f t="shared" si="154"/>
        <v>0</v>
      </c>
      <c r="X767" s="137">
        <f t="shared" si="155"/>
        <v>0</v>
      </c>
      <c r="Y767" s="137">
        <f t="shared" si="156"/>
        <v>0</v>
      </c>
    </row>
    <row r="768" spans="1:25">
      <c r="A768" s="153">
        <v>1801</v>
      </c>
      <c r="B768" s="153" t="s">
        <v>164</v>
      </c>
      <c r="C768" s="153" t="s">
        <v>165</v>
      </c>
      <c r="D768" s="153" t="s">
        <v>342</v>
      </c>
      <c r="E768" s="153" t="s">
        <v>167</v>
      </c>
      <c r="F768" s="136" t="s">
        <v>168</v>
      </c>
      <c r="G768" s="154">
        <v>32.5940830718</v>
      </c>
      <c r="H768" s="154">
        <v>0</v>
      </c>
      <c r="I768" s="154">
        <v>0</v>
      </c>
      <c r="J768" s="155">
        <f t="shared" si="144"/>
        <v>0</v>
      </c>
      <c r="K768" s="155">
        <f t="shared" si="145"/>
        <v>0</v>
      </c>
      <c r="L768" s="155">
        <f>IF(F768="Current ASP",IF(ISERROR(VLOOKUP(A768,#REF!,3,FALSE)),1,1-VLOOKUP(A768,#REF!,3,FALSE)),0)</f>
        <v>0</v>
      </c>
      <c r="M768" s="137">
        <v>1932.9073315000001</v>
      </c>
      <c r="N768" s="154">
        <f t="shared" si="146"/>
        <v>1932.9073315000001</v>
      </c>
      <c r="O768" s="154">
        <f t="shared" si="147"/>
        <v>0</v>
      </c>
      <c r="P768" s="154">
        <f t="shared" si="148"/>
        <v>0</v>
      </c>
      <c r="Q768" s="154">
        <v>216.33535171179264</v>
      </c>
      <c r="R768" s="154">
        <f t="shared" si="149"/>
        <v>216.33535171179264</v>
      </c>
      <c r="S768" s="154">
        <f t="shared" si="150"/>
        <v>0</v>
      </c>
      <c r="T768" s="154">
        <f t="shared" si="151"/>
        <v>0</v>
      </c>
      <c r="U768" s="154">
        <f t="shared" si="152"/>
        <v>2149.2426832117926</v>
      </c>
      <c r="V768" s="154">
        <f t="shared" si="153"/>
        <v>0</v>
      </c>
      <c r="W768" s="154">
        <f t="shared" si="154"/>
        <v>0</v>
      </c>
      <c r="X768" s="137">
        <f t="shared" si="155"/>
        <v>0</v>
      </c>
      <c r="Y768" s="137">
        <f t="shared" si="156"/>
        <v>0</v>
      </c>
    </row>
    <row r="769" spans="1:25">
      <c r="A769" s="153">
        <v>1802</v>
      </c>
      <c r="B769" s="153" t="s">
        <v>164</v>
      </c>
      <c r="C769" s="153" t="s">
        <v>165</v>
      </c>
      <c r="D769" s="153" t="s">
        <v>342</v>
      </c>
      <c r="E769" s="153" t="s">
        <v>167</v>
      </c>
      <c r="F769" s="136" t="s">
        <v>168</v>
      </c>
      <c r="G769" s="154">
        <v>63.065391765699999</v>
      </c>
      <c r="H769" s="154">
        <v>0</v>
      </c>
      <c r="I769" s="154">
        <v>0</v>
      </c>
      <c r="J769" s="155">
        <f t="shared" si="144"/>
        <v>0</v>
      </c>
      <c r="K769" s="155">
        <f t="shared" si="145"/>
        <v>0</v>
      </c>
      <c r="L769" s="155">
        <f>IF(F769="Current ASP",IF(ISERROR(VLOOKUP(A769,#REF!,3,FALSE)),1,1-VLOOKUP(A769,#REF!,3,FALSE)),0)</f>
        <v>0</v>
      </c>
      <c r="M769" s="137">
        <v>3490.0130849900002</v>
      </c>
      <c r="N769" s="154">
        <f t="shared" si="146"/>
        <v>3490.0130849900002</v>
      </c>
      <c r="O769" s="154">
        <f t="shared" si="147"/>
        <v>0</v>
      </c>
      <c r="P769" s="154">
        <f t="shared" si="148"/>
        <v>0</v>
      </c>
      <c r="Q769" s="154">
        <v>361.05428823037795</v>
      </c>
      <c r="R769" s="154">
        <f t="shared" si="149"/>
        <v>361.05428823037795</v>
      </c>
      <c r="S769" s="154">
        <f t="shared" si="150"/>
        <v>0</v>
      </c>
      <c r="T769" s="154">
        <f t="shared" si="151"/>
        <v>0</v>
      </c>
      <c r="U769" s="154">
        <f t="shared" si="152"/>
        <v>3851.0673732203782</v>
      </c>
      <c r="V769" s="154">
        <f t="shared" si="153"/>
        <v>0</v>
      </c>
      <c r="W769" s="154">
        <f t="shared" si="154"/>
        <v>0</v>
      </c>
      <c r="X769" s="137">
        <f t="shared" si="155"/>
        <v>0</v>
      </c>
      <c r="Y769" s="137">
        <f t="shared" si="156"/>
        <v>0</v>
      </c>
    </row>
    <row r="770" spans="1:25">
      <c r="A770" s="153">
        <v>1803</v>
      </c>
      <c r="B770" s="153" t="s">
        <v>164</v>
      </c>
      <c r="C770" s="153" t="s">
        <v>165</v>
      </c>
      <c r="D770" s="153" t="s">
        <v>342</v>
      </c>
      <c r="E770" s="153" t="s">
        <v>167</v>
      </c>
      <c r="F770" s="136" t="s">
        <v>168</v>
      </c>
      <c r="G770" s="154">
        <v>59.193656973499998</v>
      </c>
      <c r="H770" s="154">
        <v>0</v>
      </c>
      <c r="I770" s="154">
        <v>0</v>
      </c>
      <c r="J770" s="155">
        <f t="shared" si="144"/>
        <v>0</v>
      </c>
      <c r="K770" s="155">
        <f t="shared" si="145"/>
        <v>0</v>
      </c>
      <c r="L770" s="155">
        <f>IF(F770="Current ASP",IF(ISERROR(VLOOKUP(A770,#REF!,3,FALSE)),1,1-VLOOKUP(A770,#REF!,3,FALSE)),0)</f>
        <v>0</v>
      </c>
      <c r="M770" s="137">
        <v>2012.8058068600001</v>
      </c>
      <c r="N770" s="154">
        <f t="shared" si="146"/>
        <v>2012.8058068600001</v>
      </c>
      <c r="O770" s="154">
        <f t="shared" si="147"/>
        <v>0</v>
      </c>
      <c r="P770" s="154">
        <f t="shared" si="148"/>
        <v>0</v>
      </c>
      <c r="Q770" s="154">
        <v>401.74280352610106</v>
      </c>
      <c r="R770" s="154">
        <f t="shared" si="149"/>
        <v>401.74280352610106</v>
      </c>
      <c r="S770" s="154">
        <f t="shared" si="150"/>
        <v>0</v>
      </c>
      <c r="T770" s="154">
        <f t="shared" si="151"/>
        <v>0</v>
      </c>
      <c r="U770" s="154">
        <f t="shared" si="152"/>
        <v>2414.5486103861012</v>
      </c>
      <c r="V770" s="154">
        <f t="shared" si="153"/>
        <v>0</v>
      </c>
      <c r="W770" s="154">
        <f t="shared" si="154"/>
        <v>0</v>
      </c>
      <c r="X770" s="137">
        <f t="shared" si="155"/>
        <v>0</v>
      </c>
      <c r="Y770" s="137">
        <f t="shared" si="156"/>
        <v>0</v>
      </c>
    </row>
    <row r="771" spans="1:25">
      <c r="A771" s="153">
        <v>1804</v>
      </c>
      <c r="B771" s="153" t="s">
        <v>164</v>
      </c>
      <c r="C771" s="153" t="s">
        <v>165</v>
      </c>
      <c r="D771" s="153" t="s">
        <v>342</v>
      </c>
      <c r="E771" s="153" t="s">
        <v>167</v>
      </c>
      <c r="F771" s="136" t="s">
        <v>168</v>
      </c>
      <c r="G771" s="154">
        <v>34.515235354700003</v>
      </c>
      <c r="H771" s="154">
        <v>0</v>
      </c>
      <c r="I771" s="154">
        <v>0</v>
      </c>
      <c r="J771" s="155">
        <f t="shared" si="144"/>
        <v>0</v>
      </c>
      <c r="K771" s="155">
        <f t="shared" si="145"/>
        <v>0</v>
      </c>
      <c r="L771" s="155">
        <f>IF(F771="Current ASP",IF(ISERROR(VLOOKUP(A771,#REF!,3,FALSE)),1,1-VLOOKUP(A771,#REF!,3,FALSE)),0)</f>
        <v>0</v>
      </c>
      <c r="M771" s="137">
        <v>1263.7902117199999</v>
      </c>
      <c r="N771" s="154">
        <f t="shared" si="146"/>
        <v>1263.7902117199999</v>
      </c>
      <c r="O771" s="154">
        <f t="shared" si="147"/>
        <v>0</v>
      </c>
      <c r="P771" s="154">
        <f t="shared" si="148"/>
        <v>0</v>
      </c>
      <c r="Q771" s="154">
        <v>129.1436464796007</v>
      </c>
      <c r="R771" s="154">
        <f t="shared" si="149"/>
        <v>129.1436464796007</v>
      </c>
      <c r="S771" s="154">
        <f t="shared" si="150"/>
        <v>0</v>
      </c>
      <c r="T771" s="154">
        <f t="shared" si="151"/>
        <v>0</v>
      </c>
      <c r="U771" s="154">
        <f t="shared" si="152"/>
        <v>1392.9338581996005</v>
      </c>
      <c r="V771" s="154">
        <f t="shared" si="153"/>
        <v>0</v>
      </c>
      <c r="W771" s="154">
        <f t="shared" si="154"/>
        <v>0</v>
      </c>
      <c r="X771" s="137">
        <f t="shared" si="155"/>
        <v>0</v>
      </c>
      <c r="Y771" s="137">
        <f t="shared" si="156"/>
        <v>0</v>
      </c>
    </row>
    <row r="772" spans="1:25">
      <c r="A772" s="153">
        <v>1805</v>
      </c>
      <c r="B772" s="153" t="s">
        <v>164</v>
      </c>
      <c r="C772" s="153" t="s">
        <v>165</v>
      </c>
      <c r="D772" s="153" t="s">
        <v>343</v>
      </c>
      <c r="E772" s="153" t="s">
        <v>167</v>
      </c>
      <c r="F772" s="136" t="s">
        <v>168</v>
      </c>
      <c r="G772" s="154">
        <v>40.433271870900001</v>
      </c>
      <c r="H772" s="154">
        <v>0</v>
      </c>
      <c r="I772" s="154">
        <v>0</v>
      </c>
      <c r="J772" s="155">
        <f t="shared" si="144"/>
        <v>0</v>
      </c>
      <c r="K772" s="155">
        <f t="shared" si="145"/>
        <v>0</v>
      </c>
      <c r="L772" s="155">
        <f>IF(F772="Current ASP",IF(ISERROR(VLOOKUP(A772,#REF!,3,FALSE)),1,1-VLOOKUP(A772,#REF!,3,FALSE)),0)</f>
        <v>0</v>
      </c>
      <c r="M772" s="137">
        <v>1516.54825824</v>
      </c>
      <c r="N772" s="154">
        <f t="shared" si="146"/>
        <v>1516.54825824</v>
      </c>
      <c r="O772" s="154">
        <f t="shared" si="147"/>
        <v>0</v>
      </c>
      <c r="P772" s="154">
        <f t="shared" si="148"/>
        <v>0</v>
      </c>
      <c r="Q772" s="154">
        <v>133.07209923736025</v>
      </c>
      <c r="R772" s="154">
        <f t="shared" si="149"/>
        <v>133.07209923736025</v>
      </c>
      <c r="S772" s="154">
        <f t="shared" si="150"/>
        <v>0</v>
      </c>
      <c r="T772" s="154">
        <f t="shared" si="151"/>
        <v>0</v>
      </c>
      <c r="U772" s="154">
        <f t="shared" si="152"/>
        <v>1649.6203574773604</v>
      </c>
      <c r="V772" s="154">
        <f t="shared" si="153"/>
        <v>0</v>
      </c>
      <c r="W772" s="154">
        <f t="shared" si="154"/>
        <v>0</v>
      </c>
      <c r="X772" s="137">
        <f t="shared" si="155"/>
        <v>0</v>
      </c>
      <c r="Y772" s="137">
        <f t="shared" si="156"/>
        <v>0</v>
      </c>
    </row>
    <row r="773" spans="1:25">
      <c r="A773" s="153">
        <v>1806</v>
      </c>
      <c r="B773" s="153" t="s">
        <v>164</v>
      </c>
      <c r="C773" s="153" t="s">
        <v>165</v>
      </c>
      <c r="D773" s="153" t="s">
        <v>343</v>
      </c>
      <c r="E773" s="153" t="s">
        <v>167</v>
      </c>
      <c r="F773" s="136" t="s">
        <v>168</v>
      </c>
      <c r="G773" s="154">
        <v>46.496039056000001</v>
      </c>
      <c r="H773" s="154">
        <v>0</v>
      </c>
      <c r="I773" s="154">
        <v>0</v>
      </c>
      <c r="J773" s="155">
        <f t="shared" si="144"/>
        <v>0</v>
      </c>
      <c r="K773" s="155">
        <f t="shared" si="145"/>
        <v>0</v>
      </c>
      <c r="L773" s="155">
        <f>IF(F773="Current ASP",IF(ISERROR(VLOOKUP(A773,#REF!,3,FALSE)),1,1-VLOOKUP(A773,#REF!,3,FALSE)),0)</f>
        <v>0</v>
      </c>
      <c r="M773" s="137">
        <v>1868.37263788</v>
      </c>
      <c r="N773" s="154">
        <f t="shared" si="146"/>
        <v>1868.37263788</v>
      </c>
      <c r="O773" s="154">
        <f t="shared" si="147"/>
        <v>0</v>
      </c>
      <c r="P773" s="154">
        <f t="shared" si="148"/>
        <v>0</v>
      </c>
      <c r="Q773" s="154">
        <v>199.36218445900298</v>
      </c>
      <c r="R773" s="154">
        <f t="shared" si="149"/>
        <v>199.36218445900298</v>
      </c>
      <c r="S773" s="154">
        <f t="shared" si="150"/>
        <v>0</v>
      </c>
      <c r="T773" s="154">
        <f t="shared" si="151"/>
        <v>0</v>
      </c>
      <c r="U773" s="154">
        <f t="shared" si="152"/>
        <v>2067.7348223390031</v>
      </c>
      <c r="V773" s="154">
        <f t="shared" si="153"/>
        <v>0</v>
      </c>
      <c r="W773" s="154">
        <f t="shared" si="154"/>
        <v>0</v>
      </c>
      <c r="X773" s="137">
        <f t="shared" si="155"/>
        <v>0</v>
      </c>
      <c r="Y773" s="137">
        <f t="shared" si="156"/>
        <v>0</v>
      </c>
    </row>
    <row r="774" spans="1:25">
      <c r="A774" s="153">
        <v>1807</v>
      </c>
      <c r="B774" s="153" t="s">
        <v>164</v>
      </c>
      <c r="C774" s="153" t="s">
        <v>165</v>
      </c>
      <c r="D774" s="153" t="s">
        <v>343</v>
      </c>
      <c r="E774" s="153" t="s">
        <v>167</v>
      </c>
      <c r="F774" s="136" t="s">
        <v>168</v>
      </c>
      <c r="G774" s="154">
        <v>53.097185626700004</v>
      </c>
      <c r="H774" s="154">
        <v>0</v>
      </c>
      <c r="I774" s="154">
        <v>0</v>
      </c>
      <c r="J774" s="155">
        <f t="shared" si="144"/>
        <v>0</v>
      </c>
      <c r="K774" s="155">
        <f t="shared" si="145"/>
        <v>0</v>
      </c>
      <c r="L774" s="155">
        <f>IF(F774="Current ASP",IF(ISERROR(VLOOKUP(A774,#REF!,3,FALSE)),1,1-VLOOKUP(A774,#REF!,3,FALSE)),0)</f>
        <v>0</v>
      </c>
      <c r="M774" s="137">
        <v>1777.63898152</v>
      </c>
      <c r="N774" s="154">
        <f t="shared" si="146"/>
        <v>1777.63898152</v>
      </c>
      <c r="O774" s="154">
        <f t="shared" si="147"/>
        <v>0</v>
      </c>
      <c r="P774" s="154">
        <f t="shared" si="148"/>
        <v>0</v>
      </c>
      <c r="Q774" s="154">
        <v>357.57931195738479</v>
      </c>
      <c r="R774" s="154">
        <f t="shared" si="149"/>
        <v>357.57931195738479</v>
      </c>
      <c r="S774" s="154">
        <f t="shared" si="150"/>
        <v>0</v>
      </c>
      <c r="T774" s="154">
        <f t="shared" si="151"/>
        <v>0</v>
      </c>
      <c r="U774" s="154">
        <f t="shared" si="152"/>
        <v>2135.2182934773846</v>
      </c>
      <c r="V774" s="154">
        <f t="shared" si="153"/>
        <v>0</v>
      </c>
      <c r="W774" s="154">
        <f t="shared" si="154"/>
        <v>0</v>
      </c>
      <c r="X774" s="137">
        <f t="shared" si="155"/>
        <v>0</v>
      </c>
      <c r="Y774" s="137">
        <f t="shared" si="156"/>
        <v>0</v>
      </c>
    </row>
    <row r="775" spans="1:25">
      <c r="A775" s="153">
        <v>1808</v>
      </c>
      <c r="B775" s="153" t="s">
        <v>164</v>
      </c>
      <c r="C775" s="153" t="s">
        <v>165</v>
      </c>
      <c r="D775" s="153" t="s">
        <v>343</v>
      </c>
      <c r="E775" s="153" t="s">
        <v>167</v>
      </c>
      <c r="F775" s="136" t="s">
        <v>168</v>
      </c>
      <c r="G775" s="154">
        <v>30.757910405899999</v>
      </c>
      <c r="H775" s="154">
        <v>0</v>
      </c>
      <c r="I775" s="154">
        <v>0</v>
      </c>
      <c r="J775" s="155">
        <f t="shared" si="144"/>
        <v>0</v>
      </c>
      <c r="K775" s="155">
        <f t="shared" si="145"/>
        <v>0</v>
      </c>
      <c r="L775" s="155">
        <f>IF(F775="Current ASP",IF(ISERROR(VLOOKUP(A775,#REF!,3,FALSE)),1,1-VLOOKUP(A775,#REF!,3,FALSE)),0)</f>
        <v>0</v>
      </c>
      <c r="M775" s="137">
        <v>1221.20094677</v>
      </c>
      <c r="N775" s="154">
        <f t="shared" si="146"/>
        <v>1221.20094677</v>
      </c>
      <c r="O775" s="154">
        <f t="shared" si="147"/>
        <v>0</v>
      </c>
      <c r="P775" s="154">
        <f t="shared" si="148"/>
        <v>0</v>
      </c>
      <c r="Q775" s="154">
        <v>74.040867589580586</v>
      </c>
      <c r="R775" s="154">
        <f t="shared" si="149"/>
        <v>74.040867589580586</v>
      </c>
      <c r="S775" s="154">
        <f t="shared" si="150"/>
        <v>0</v>
      </c>
      <c r="T775" s="154">
        <f t="shared" si="151"/>
        <v>0</v>
      </c>
      <c r="U775" s="154">
        <f t="shared" si="152"/>
        <v>1295.2418143595805</v>
      </c>
      <c r="V775" s="154">
        <f t="shared" si="153"/>
        <v>0</v>
      </c>
      <c r="W775" s="154">
        <f t="shared" si="154"/>
        <v>0</v>
      </c>
      <c r="X775" s="137">
        <f t="shared" si="155"/>
        <v>0</v>
      </c>
      <c r="Y775" s="137">
        <f t="shared" si="156"/>
        <v>0</v>
      </c>
    </row>
    <row r="776" spans="1:25">
      <c r="A776" s="153">
        <v>1809</v>
      </c>
      <c r="B776" s="153" t="s">
        <v>164</v>
      </c>
      <c r="C776" s="153" t="s">
        <v>165</v>
      </c>
      <c r="D776" s="153" t="s">
        <v>344</v>
      </c>
      <c r="E776" s="153" t="s">
        <v>167</v>
      </c>
      <c r="F776" s="136" t="s">
        <v>168</v>
      </c>
      <c r="G776" s="154">
        <v>41.358969380200001</v>
      </c>
      <c r="H776" s="154">
        <v>0</v>
      </c>
      <c r="I776" s="154">
        <v>0</v>
      </c>
      <c r="J776" s="155">
        <f t="shared" si="144"/>
        <v>0</v>
      </c>
      <c r="K776" s="155">
        <f t="shared" si="145"/>
        <v>0</v>
      </c>
      <c r="L776" s="155">
        <f>IF(F776="Current ASP",IF(ISERROR(VLOOKUP(A776,#REF!,3,FALSE)),1,1-VLOOKUP(A776,#REF!,3,FALSE)),0)</f>
        <v>0</v>
      </c>
      <c r="M776" s="137">
        <v>1181.38923815</v>
      </c>
      <c r="N776" s="154">
        <f t="shared" si="146"/>
        <v>1181.38923815</v>
      </c>
      <c r="O776" s="154">
        <f t="shared" si="147"/>
        <v>0</v>
      </c>
      <c r="P776" s="154">
        <f t="shared" si="148"/>
        <v>0</v>
      </c>
      <c r="Q776" s="154">
        <v>234.84135292663859</v>
      </c>
      <c r="R776" s="154">
        <f t="shared" si="149"/>
        <v>234.84135292663859</v>
      </c>
      <c r="S776" s="154">
        <f t="shared" si="150"/>
        <v>0</v>
      </c>
      <c r="T776" s="154">
        <f t="shared" si="151"/>
        <v>0</v>
      </c>
      <c r="U776" s="154">
        <f t="shared" si="152"/>
        <v>1416.2305910766386</v>
      </c>
      <c r="V776" s="154">
        <f t="shared" si="153"/>
        <v>0</v>
      </c>
      <c r="W776" s="154">
        <f t="shared" si="154"/>
        <v>0</v>
      </c>
      <c r="X776" s="137">
        <f t="shared" si="155"/>
        <v>0</v>
      </c>
      <c r="Y776" s="137">
        <f t="shared" si="156"/>
        <v>0</v>
      </c>
    </row>
    <row r="777" spans="1:25">
      <c r="A777" s="153">
        <v>1810</v>
      </c>
      <c r="B777" s="153" t="s">
        <v>164</v>
      </c>
      <c r="C777" s="153" t="s">
        <v>165</v>
      </c>
      <c r="D777" s="153" t="s">
        <v>344</v>
      </c>
      <c r="E777" s="153" t="s">
        <v>167</v>
      </c>
      <c r="F777" s="136" t="s">
        <v>168</v>
      </c>
      <c r="G777" s="154">
        <v>68.399475304000006</v>
      </c>
      <c r="H777" s="154">
        <v>0</v>
      </c>
      <c r="I777" s="154">
        <v>0</v>
      </c>
      <c r="J777" s="155">
        <f t="shared" si="144"/>
        <v>0</v>
      </c>
      <c r="K777" s="155">
        <f t="shared" si="145"/>
        <v>0</v>
      </c>
      <c r="L777" s="155">
        <f>IF(F777="Current ASP",IF(ISERROR(VLOOKUP(A777,#REF!,3,FALSE)),1,1-VLOOKUP(A777,#REF!,3,FALSE)),0)</f>
        <v>0</v>
      </c>
      <c r="M777" s="137">
        <v>3558.2953912500002</v>
      </c>
      <c r="N777" s="154">
        <f t="shared" si="146"/>
        <v>3558.2953912500002</v>
      </c>
      <c r="O777" s="154">
        <f t="shared" si="147"/>
        <v>0</v>
      </c>
      <c r="P777" s="154">
        <f t="shared" si="148"/>
        <v>0</v>
      </c>
      <c r="Q777" s="154">
        <v>510.56688034911264</v>
      </c>
      <c r="R777" s="154">
        <f t="shared" si="149"/>
        <v>510.56688034911264</v>
      </c>
      <c r="S777" s="154">
        <f t="shared" si="150"/>
        <v>0</v>
      </c>
      <c r="T777" s="154">
        <f t="shared" si="151"/>
        <v>0</v>
      </c>
      <c r="U777" s="154">
        <f t="shared" si="152"/>
        <v>4068.8622715991128</v>
      </c>
      <c r="V777" s="154">
        <f t="shared" si="153"/>
        <v>0</v>
      </c>
      <c r="W777" s="154">
        <f t="shared" si="154"/>
        <v>0</v>
      </c>
      <c r="X777" s="137">
        <f t="shared" si="155"/>
        <v>0</v>
      </c>
      <c r="Y777" s="137">
        <f t="shared" si="156"/>
        <v>0</v>
      </c>
    </row>
    <row r="778" spans="1:25">
      <c r="A778" s="153">
        <v>1811</v>
      </c>
      <c r="B778" s="153" t="s">
        <v>164</v>
      </c>
      <c r="C778" s="153" t="s">
        <v>165</v>
      </c>
      <c r="D778" s="153" t="s">
        <v>344</v>
      </c>
      <c r="E778" s="153" t="s">
        <v>167</v>
      </c>
      <c r="F778" s="136" t="s">
        <v>168</v>
      </c>
      <c r="G778" s="154">
        <v>15.941212091600001</v>
      </c>
      <c r="H778" s="154">
        <v>0</v>
      </c>
      <c r="I778" s="154">
        <v>0</v>
      </c>
      <c r="J778" s="155">
        <f t="shared" ref="J778:J841" si="157">IF(H778&gt;0,H778/G778,0)</f>
        <v>0</v>
      </c>
      <c r="K778" s="155">
        <f t="shared" ref="K778:K841" si="158">IF(E778="Greenfield",1-J778,0)</f>
        <v>0</v>
      </c>
      <c r="L778" s="155">
        <f>IF(F778="Current ASP",IF(ISERROR(VLOOKUP(A778,#REF!,3,FALSE)),1,1-VLOOKUP(A778,#REF!,3,FALSE)),0)</f>
        <v>0</v>
      </c>
      <c r="M778" s="137">
        <v>0</v>
      </c>
      <c r="N778" s="154">
        <f t="shared" ref="N778:N841" si="159">IF($E778="Established",$M778,0)</f>
        <v>0</v>
      </c>
      <c r="O778" s="154">
        <f t="shared" ref="O778:O841" si="160">IF($E778="Greenfield",$M778*J778,0)</f>
        <v>0</v>
      </c>
      <c r="P778" s="154">
        <f t="shared" ref="P778:P841" si="161">IF($E778="Greenfield",$M778*K778,0)</f>
        <v>0</v>
      </c>
      <c r="Q778" s="154">
        <v>909.38556403860218</v>
      </c>
      <c r="R778" s="154">
        <f t="shared" ref="R778:R841" si="162">IF($E778="Established",$Q778,0)</f>
        <v>909.38556403860218</v>
      </c>
      <c r="S778" s="154">
        <f t="shared" ref="S778:S841" si="163">IF($E778="Greenfield",$Q778*J778,0)</f>
        <v>0</v>
      </c>
      <c r="T778" s="154">
        <f t="shared" ref="T778:T841" si="164">IF($E778="Greenfield",$Q778*K778,0)</f>
        <v>0</v>
      </c>
      <c r="U778" s="154">
        <f t="shared" ref="U778:U841" si="165">N778+R778</f>
        <v>909.38556403860218</v>
      </c>
      <c r="V778" s="154">
        <f t="shared" ref="V778:V841" si="166">O778+S778</f>
        <v>0</v>
      </c>
      <c r="W778" s="154">
        <f t="shared" ref="W778:W841" si="167">P778+T778</f>
        <v>0</v>
      </c>
      <c r="X778" s="137">
        <f t="shared" ref="X778:X841" si="168">L778*M778*K778</f>
        <v>0</v>
      </c>
      <c r="Y778" s="137">
        <f t="shared" ref="Y778:Y841" si="169">Q778*L778*K778</f>
        <v>0</v>
      </c>
    </row>
    <row r="779" spans="1:25">
      <c r="A779" s="153">
        <v>1812</v>
      </c>
      <c r="B779" s="153" t="s">
        <v>164</v>
      </c>
      <c r="C779" s="153" t="s">
        <v>165</v>
      </c>
      <c r="D779" s="153" t="s">
        <v>344</v>
      </c>
      <c r="E779" s="153" t="s">
        <v>167</v>
      </c>
      <c r="F779" s="136" t="s">
        <v>168</v>
      </c>
      <c r="G779" s="154">
        <v>36.493237900700002</v>
      </c>
      <c r="H779" s="154">
        <v>0</v>
      </c>
      <c r="I779" s="154">
        <v>0</v>
      </c>
      <c r="J779" s="155">
        <f t="shared" si="157"/>
        <v>0</v>
      </c>
      <c r="K779" s="155">
        <f t="shared" si="158"/>
        <v>0</v>
      </c>
      <c r="L779" s="155">
        <f>IF(F779="Current ASP",IF(ISERROR(VLOOKUP(A779,#REF!,3,FALSE)),1,1-VLOOKUP(A779,#REF!,3,FALSE)),0)</f>
        <v>0</v>
      </c>
      <c r="M779" s="137">
        <v>1407.87631704</v>
      </c>
      <c r="N779" s="154">
        <f t="shared" si="159"/>
        <v>1407.87631704</v>
      </c>
      <c r="O779" s="154">
        <f t="shared" si="160"/>
        <v>0</v>
      </c>
      <c r="P779" s="154">
        <f t="shared" si="161"/>
        <v>0</v>
      </c>
      <c r="Q779" s="154">
        <v>202.95805727785265</v>
      </c>
      <c r="R779" s="154">
        <f t="shared" si="162"/>
        <v>202.95805727785265</v>
      </c>
      <c r="S779" s="154">
        <f t="shared" si="163"/>
        <v>0</v>
      </c>
      <c r="T779" s="154">
        <f t="shared" si="164"/>
        <v>0</v>
      </c>
      <c r="U779" s="154">
        <f t="shared" si="165"/>
        <v>1610.8343743178527</v>
      </c>
      <c r="V779" s="154">
        <f t="shared" si="166"/>
        <v>0</v>
      </c>
      <c r="W779" s="154">
        <f t="shared" si="167"/>
        <v>0</v>
      </c>
      <c r="X779" s="137">
        <f t="shared" si="168"/>
        <v>0</v>
      </c>
      <c r="Y779" s="137">
        <f t="shared" si="169"/>
        <v>0</v>
      </c>
    </row>
    <row r="780" spans="1:25">
      <c r="A780" s="153">
        <v>1813</v>
      </c>
      <c r="B780" s="153" t="s">
        <v>164</v>
      </c>
      <c r="C780" s="153" t="s">
        <v>165</v>
      </c>
      <c r="D780" s="153" t="s">
        <v>345</v>
      </c>
      <c r="E780" s="153" t="s">
        <v>167</v>
      </c>
      <c r="F780" s="136" t="s">
        <v>168</v>
      </c>
      <c r="G780" s="154">
        <v>35.466128874500001</v>
      </c>
      <c r="H780" s="154">
        <v>0</v>
      </c>
      <c r="I780" s="154">
        <v>0</v>
      </c>
      <c r="J780" s="155">
        <f t="shared" si="157"/>
        <v>0</v>
      </c>
      <c r="K780" s="155">
        <f t="shared" si="158"/>
        <v>0</v>
      </c>
      <c r="L780" s="155">
        <f>IF(F780="Current ASP",IF(ISERROR(VLOOKUP(A780,#REF!,3,FALSE)),1,1-VLOOKUP(A780,#REF!,3,FALSE)),0)</f>
        <v>0</v>
      </c>
      <c r="M780" s="137">
        <v>1384.9995188600001</v>
      </c>
      <c r="N780" s="154">
        <f t="shared" si="159"/>
        <v>1384.9995188600001</v>
      </c>
      <c r="O780" s="154">
        <f t="shared" si="160"/>
        <v>0</v>
      </c>
      <c r="P780" s="154">
        <f t="shared" si="161"/>
        <v>0</v>
      </c>
      <c r="Q780" s="154">
        <v>325.23524863591274</v>
      </c>
      <c r="R780" s="154">
        <f t="shared" si="162"/>
        <v>325.23524863591274</v>
      </c>
      <c r="S780" s="154">
        <f t="shared" si="163"/>
        <v>0</v>
      </c>
      <c r="T780" s="154">
        <f t="shared" si="164"/>
        <v>0</v>
      </c>
      <c r="U780" s="154">
        <f t="shared" si="165"/>
        <v>1710.2347674959128</v>
      </c>
      <c r="V780" s="154">
        <f t="shared" si="166"/>
        <v>0</v>
      </c>
      <c r="W780" s="154">
        <f t="shared" si="167"/>
        <v>0</v>
      </c>
      <c r="X780" s="137">
        <f t="shared" si="168"/>
        <v>0</v>
      </c>
      <c r="Y780" s="137">
        <f t="shared" si="169"/>
        <v>0</v>
      </c>
    </row>
    <row r="781" spans="1:25">
      <c r="A781" s="153">
        <v>1814</v>
      </c>
      <c r="B781" s="153" t="s">
        <v>164</v>
      </c>
      <c r="C781" s="153" t="s">
        <v>165</v>
      </c>
      <c r="D781" s="153" t="s">
        <v>345</v>
      </c>
      <c r="E781" s="153" t="s">
        <v>167</v>
      </c>
      <c r="F781" s="136" t="s">
        <v>168</v>
      </c>
      <c r="G781" s="154">
        <v>60.099229104000003</v>
      </c>
      <c r="H781" s="154">
        <v>0</v>
      </c>
      <c r="I781" s="154">
        <v>0</v>
      </c>
      <c r="J781" s="155">
        <f t="shared" si="157"/>
        <v>0</v>
      </c>
      <c r="K781" s="155">
        <f t="shared" si="158"/>
        <v>0</v>
      </c>
      <c r="L781" s="155">
        <f>IF(F781="Current ASP",IF(ISERROR(VLOOKUP(A781,#REF!,3,FALSE)),1,1-VLOOKUP(A781,#REF!,3,FALSE)),0)</f>
        <v>0</v>
      </c>
      <c r="M781" s="137">
        <v>2781.4374379599999</v>
      </c>
      <c r="N781" s="154">
        <f t="shared" si="159"/>
        <v>2781.4374379599999</v>
      </c>
      <c r="O781" s="154">
        <f t="shared" si="160"/>
        <v>0</v>
      </c>
      <c r="P781" s="154">
        <f t="shared" si="161"/>
        <v>0</v>
      </c>
      <c r="Q781" s="154">
        <v>315.91360838465232</v>
      </c>
      <c r="R781" s="154">
        <f t="shared" si="162"/>
        <v>315.91360838465232</v>
      </c>
      <c r="S781" s="154">
        <f t="shared" si="163"/>
        <v>0</v>
      </c>
      <c r="T781" s="154">
        <f t="shared" si="164"/>
        <v>0</v>
      </c>
      <c r="U781" s="154">
        <f t="shared" si="165"/>
        <v>3097.3510463446523</v>
      </c>
      <c r="V781" s="154">
        <f t="shared" si="166"/>
        <v>0</v>
      </c>
      <c r="W781" s="154">
        <f t="shared" si="167"/>
        <v>0</v>
      </c>
      <c r="X781" s="137">
        <f t="shared" si="168"/>
        <v>0</v>
      </c>
      <c r="Y781" s="137">
        <f t="shared" si="169"/>
        <v>0</v>
      </c>
    </row>
    <row r="782" spans="1:25">
      <c r="A782" s="153">
        <v>1815</v>
      </c>
      <c r="B782" s="153" t="s">
        <v>164</v>
      </c>
      <c r="C782" s="153" t="s">
        <v>165</v>
      </c>
      <c r="D782" s="153" t="s">
        <v>345</v>
      </c>
      <c r="E782" s="153" t="s">
        <v>167</v>
      </c>
      <c r="F782" s="136" t="s">
        <v>168</v>
      </c>
      <c r="G782" s="154">
        <v>41.797475478499997</v>
      </c>
      <c r="H782" s="154">
        <v>0</v>
      </c>
      <c r="I782" s="154">
        <v>0</v>
      </c>
      <c r="J782" s="155">
        <f t="shared" si="157"/>
        <v>0</v>
      </c>
      <c r="K782" s="155">
        <f t="shared" si="158"/>
        <v>0</v>
      </c>
      <c r="L782" s="155">
        <f>IF(F782="Current ASP",IF(ISERROR(VLOOKUP(A782,#REF!,3,FALSE)),1,1-VLOOKUP(A782,#REF!,3,FALSE)),0)</f>
        <v>0</v>
      </c>
      <c r="M782" s="137">
        <v>1609.9547062700001</v>
      </c>
      <c r="N782" s="154">
        <f t="shared" si="159"/>
        <v>1609.9547062700001</v>
      </c>
      <c r="O782" s="154">
        <f t="shared" si="160"/>
        <v>0</v>
      </c>
      <c r="P782" s="154">
        <f t="shared" si="161"/>
        <v>0</v>
      </c>
      <c r="Q782" s="154">
        <v>216.11863833562049</v>
      </c>
      <c r="R782" s="154">
        <f t="shared" si="162"/>
        <v>216.11863833562049</v>
      </c>
      <c r="S782" s="154">
        <f t="shared" si="163"/>
        <v>0</v>
      </c>
      <c r="T782" s="154">
        <f t="shared" si="164"/>
        <v>0</v>
      </c>
      <c r="U782" s="154">
        <f t="shared" si="165"/>
        <v>1826.0733446056206</v>
      </c>
      <c r="V782" s="154">
        <f t="shared" si="166"/>
        <v>0</v>
      </c>
      <c r="W782" s="154">
        <f t="shared" si="167"/>
        <v>0</v>
      </c>
      <c r="X782" s="137">
        <f t="shared" si="168"/>
        <v>0</v>
      </c>
      <c r="Y782" s="137">
        <f t="shared" si="169"/>
        <v>0</v>
      </c>
    </row>
    <row r="783" spans="1:25">
      <c r="A783" s="153">
        <v>1816</v>
      </c>
      <c r="B783" s="153" t="s">
        <v>164</v>
      </c>
      <c r="C783" s="153" t="s">
        <v>165</v>
      </c>
      <c r="D783" s="153" t="s">
        <v>345</v>
      </c>
      <c r="E783" s="153" t="s">
        <v>167</v>
      </c>
      <c r="F783" s="136" t="s">
        <v>168</v>
      </c>
      <c r="G783" s="154">
        <v>33.512409943400002</v>
      </c>
      <c r="H783" s="154">
        <v>0</v>
      </c>
      <c r="I783" s="154">
        <v>0</v>
      </c>
      <c r="J783" s="155">
        <f t="shared" si="157"/>
        <v>0</v>
      </c>
      <c r="K783" s="155">
        <f t="shared" si="158"/>
        <v>0</v>
      </c>
      <c r="L783" s="155">
        <f>IF(F783="Current ASP",IF(ISERROR(VLOOKUP(A783,#REF!,3,FALSE)),1,1-VLOOKUP(A783,#REF!,3,FALSE)),0)</f>
        <v>0</v>
      </c>
      <c r="M783" s="137">
        <v>1429.79991516</v>
      </c>
      <c r="N783" s="154">
        <f t="shared" si="159"/>
        <v>1429.79991516</v>
      </c>
      <c r="O783" s="154">
        <f t="shared" si="160"/>
        <v>0</v>
      </c>
      <c r="P783" s="154">
        <f t="shared" si="161"/>
        <v>0</v>
      </c>
      <c r="Q783" s="154">
        <v>109.05672549184014</v>
      </c>
      <c r="R783" s="154">
        <f t="shared" si="162"/>
        <v>109.05672549184014</v>
      </c>
      <c r="S783" s="154">
        <f t="shared" si="163"/>
        <v>0</v>
      </c>
      <c r="T783" s="154">
        <f t="shared" si="164"/>
        <v>0</v>
      </c>
      <c r="U783" s="154">
        <f t="shared" si="165"/>
        <v>1538.8566406518401</v>
      </c>
      <c r="V783" s="154">
        <f t="shared" si="166"/>
        <v>0</v>
      </c>
      <c r="W783" s="154">
        <f t="shared" si="167"/>
        <v>0</v>
      </c>
      <c r="X783" s="137">
        <f t="shared" si="168"/>
        <v>0</v>
      </c>
      <c r="Y783" s="137">
        <f t="shared" si="169"/>
        <v>0</v>
      </c>
    </row>
    <row r="784" spans="1:25">
      <c r="A784" s="153">
        <v>1817</v>
      </c>
      <c r="B784" s="153" t="s">
        <v>164</v>
      </c>
      <c r="C784" s="153" t="s">
        <v>165</v>
      </c>
      <c r="D784" s="153" t="s">
        <v>346</v>
      </c>
      <c r="E784" s="153" t="s">
        <v>167</v>
      </c>
      <c r="F784" s="136" t="s">
        <v>168</v>
      </c>
      <c r="G784" s="154">
        <v>50.295740934299999</v>
      </c>
      <c r="H784" s="154">
        <v>0</v>
      </c>
      <c r="I784" s="154">
        <v>0</v>
      </c>
      <c r="J784" s="155">
        <f t="shared" si="157"/>
        <v>0</v>
      </c>
      <c r="K784" s="155">
        <f t="shared" si="158"/>
        <v>0</v>
      </c>
      <c r="L784" s="155">
        <f>IF(F784="Current ASP",IF(ISERROR(VLOOKUP(A784,#REF!,3,FALSE)),1,1-VLOOKUP(A784,#REF!,3,FALSE)),0)</f>
        <v>0</v>
      </c>
      <c r="M784" s="137">
        <v>2932.0430305</v>
      </c>
      <c r="N784" s="154">
        <f t="shared" si="159"/>
        <v>2932.0430305</v>
      </c>
      <c r="O784" s="154">
        <f t="shared" si="160"/>
        <v>0</v>
      </c>
      <c r="P784" s="154">
        <f t="shared" si="161"/>
        <v>0</v>
      </c>
      <c r="Q784" s="154">
        <v>180.81567679055286</v>
      </c>
      <c r="R784" s="154">
        <f t="shared" si="162"/>
        <v>180.81567679055286</v>
      </c>
      <c r="S784" s="154">
        <f t="shared" si="163"/>
        <v>0</v>
      </c>
      <c r="T784" s="154">
        <f t="shared" si="164"/>
        <v>0</v>
      </c>
      <c r="U784" s="154">
        <f t="shared" si="165"/>
        <v>3112.858707290553</v>
      </c>
      <c r="V784" s="154">
        <f t="shared" si="166"/>
        <v>0</v>
      </c>
      <c r="W784" s="154">
        <f t="shared" si="167"/>
        <v>0</v>
      </c>
      <c r="X784" s="137">
        <f t="shared" si="168"/>
        <v>0</v>
      </c>
      <c r="Y784" s="137">
        <f t="shared" si="169"/>
        <v>0</v>
      </c>
    </row>
    <row r="785" spans="1:25">
      <c r="A785" s="153">
        <v>1818</v>
      </c>
      <c r="B785" s="153" t="s">
        <v>164</v>
      </c>
      <c r="C785" s="153" t="s">
        <v>165</v>
      </c>
      <c r="D785" s="153" t="s">
        <v>346</v>
      </c>
      <c r="E785" s="153" t="s">
        <v>167</v>
      </c>
      <c r="F785" s="136" t="s">
        <v>168</v>
      </c>
      <c r="G785" s="154">
        <v>49.3922692115</v>
      </c>
      <c r="H785" s="154">
        <v>0</v>
      </c>
      <c r="I785" s="154">
        <v>0</v>
      </c>
      <c r="J785" s="155">
        <f t="shared" si="157"/>
        <v>0</v>
      </c>
      <c r="K785" s="155">
        <f t="shared" si="158"/>
        <v>0</v>
      </c>
      <c r="L785" s="155">
        <f>IF(F785="Current ASP",IF(ISERROR(VLOOKUP(A785,#REF!,3,FALSE)),1,1-VLOOKUP(A785,#REF!,3,FALSE)),0)</f>
        <v>0</v>
      </c>
      <c r="M785" s="137">
        <v>2736.6370420200001</v>
      </c>
      <c r="N785" s="154">
        <f t="shared" si="159"/>
        <v>2736.6370420200001</v>
      </c>
      <c r="O785" s="154">
        <f t="shared" si="160"/>
        <v>0</v>
      </c>
      <c r="P785" s="154">
        <f t="shared" si="161"/>
        <v>0</v>
      </c>
      <c r="Q785" s="154">
        <v>109.53465724136954</v>
      </c>
      <c r="R785" s="154">
        <f t="shared" si="162"/>
        <v>109.53465724136954</v>
      </c>
      <c r="S785" s="154">
        <f t="shared" si="163"/>
        <v>0</v>
      </c>
      <c r="T785" s="154">
        <f t="shared" si="164"/>
        <v>0</v>
      </c>
      <c r="U785" s="154">
        <f t="shared" si="165"/>
        <v>2846.1716992613697</v>
      </c>
      <c r="V785" s="154">
        <f t="shared" si="166"/>
        <v>0</v>
      </c>
      <c r="W785" s="154">
        <f t="shared" si="167"/>
        <v>0</v>
      </c>
      <c r="X785" s="137">
        <f t="shared" si="168"/>
        <v>0</v>
      </c>
      <c r="Y785" s="137">
        <f t="shared" si="169"/>
        <v>0</v>
      </c>
    </row>
    <row r="786" spans="1:25">
      <c r="A786" s="153">
        <v>1819</v>
      </c>
      <c r="B786" s="153" t="s">
        <v>164</v>
      </c>
      <c r="C786" s="153" t="s">
        <v>165</v>
      </c>
      <c r="D786" s="153" t="s">
        <v>346</v>
      </c>
      <c r="E786" s="153" t="s">
        <v>167</v>
      </c>
      <c r="F786" s="136" t="s">
        <v>168</v>
      </c>
      <c r="G786" s="154">
        <v>43.057561056099999</v>
      </c>
      <c r="H786" s="154">
        <v>0</v>
      </c>
      <c r="I786" s="154">
        <v>0</v>
      </c>
      <c r="J786" s="155">
        <f t="shared" si="157"/>
        <v>0</v>
      </c>
      <c r="K786" s="155">
        <f t="shared" si="158"/>
        <v>0</v>
      </c>
      <c r="L786" s="155">
        <f>IF(F786="Current ASP",IF(ISERROR(VLOOKUP(A786,#REF!,3,FALSE)),1,1-VLOOKUP(A786,#REF!,3,FALSE)),0)</f>
        <v>0</v>
      </c>
      <c r="M786" s="137">
        <v>1439.33191779</v>
      </c>
      <c r="N786" s="154">
        <f t="shared" si="159"/>
        <v>1439.33191779</v>
      </c>
      <c r="O786" s="154">
        <f t="shared" si="160"/>
        <v>0</v>
      </c>
      <c r="P786" s="154">
        <f t="shared" si="161"/>
        <v>0</v>
      </c>
      <c r="Q786" s="154">
        <v>113.58352652473054</v>
      </c>
      <c r="R786" s="154">
        <f t="shared" si="162"/>
        <v>113.58352652473054</v>
      </c>
      <c r="S786" s="154">
        <f t="shared" si="163"/>
        <v>0</v>
      </c>
      <c r="T786" s="154">
        <f t="shared" si="164"/>
        <v>0</v>
      </c>
      <c r="U786" s="154">
        <f t="shared" si="165"/>
        <v>1552.9154443147306</v>
      </c>
      <c r="V786" s="154">
        <f t="shared" si="166"/>
        <v>0</v>
      </c>
      <c r="W786" s="154">
        <f t="shared" si="167"/>
        <v>0</v>
      </c>
      <c r="X786" s="137">
        <f t="shared" si="168"/>
        <v>0</v>
      </c>
      <c r="Y786" s="137">
        <f t="shared" si="169"/>
        <v>0</v>
      </c>
    </row>
    <row r="787" spans="1:25">
      <c r="A787" s="153">
        <v>1820</v>
      </c>
      <c r="B787" s="153" t="s">
        <v>164</v>
      </c>
      <c r="C787" s="153" t="s">
        <v>165</v>
      </c>
      <c r="D787" s="153" t="s">
        <v>346</v>
      </c>
      <c r="E787" s="153" t="s">
        <v>167</v>
      </c>
      <c r="F787" s="136" t="s">
        <v>168</v>
      </c>
      <c r="G787" s="154">
        <v>66.821774010499993</v>
      </c>
      <c r="H787" s="154">
        <v>0</v>
      </c>
      <c r="I787" s="154">
        <v>0</v>
      </c>
      <c r="J787" s="155">
        <f t="shared" si="157"/>
        <v>0</v>
      </c>
      <c r="K787" s="155">
        <f t="shared" si="158"/>
        <v>0</v>
      </c>
      <c r="L787" s="155">
        <f>IF(F787="Current ASP",IF(ISERROR(VLOOKUP(A787,#REF!,3,FALSE)),1,1-VLOOKUP(A787,#REF!,3,FALSE)),0)</f>
        <v>0</v>
      </c>
      <c r="M787" s="137">
        <v>2532.0979997099998</v>
      </c>
      <c r="N787" s="154">
        <f t="shared" si="159"/>
        <v>2532.0979997099998</v>
      </c>
      <c r="O787" s="154">
        <f t="shared" si="160"/>
        <v>0</v>
      </c>
      <c r="P787" s="154">
        <f t="shared" si="161"/>
        <v>0</v>
      </c>
      <c r="Q787" s="154">
        <v>285.61865051226533</v>
      </c>
      <c r="R787" s="154">
        <f t="shared" si="162"/>
        <v>285.61865051226533</v>
      </c>
      <c r="S787" s="154">
        <f t="shared" si="163"/>
        <v>0</v>
      </c>
      <c r="T787" s="154">
        <f t="shared" si="164"/>
        <v>0</v>
      </c>
      <c r="U787" s="154">
        <f t="shared" si="165"/>
        <v>2817.7166502222653</v>
      </c>
      <c r="V787" s="154">
        <f t="shared" si="166"/>
        <v>0</v>
      </c>
      <c r="W787" s="154">
        <f t="shared" si="167"/>
        <v>0</v>
      </c>
      <c r="X787" s="137">
        <f t="shared" si="168"/>
        <v>0</v>
      </c>
      <c r="Y787" s="137">
        <f t="shared" si="169"/>
        <v>0</v>
      </c>
    </row>
    <row r="788" spans="1:25">
      <c r="A788" s="153">
        <v>1823</v>
      </c>
      <c r="B788" s="153" t="s">
        <v>164</v>
      </c>
      <c r="C788" s="153" t="s">
        <v>165</v>
      </c>
      <c r="D788" s="153" t="s">
        <v>346</v>
      </c>
      <c r="E788" s="153" t="s">
        <v>167</v>
      </c>
      <c r="F788" s="136" t="s">
        <v>168</v>
      </c>
      <c r="G788" s="154">
        <v>10.5379202346</v>
      </c>
      <c r="H788" s="154">
        <v>0</v>
      </c>
      <c r="I788" s="154">
        <v>0</v>
      </c>
      <c r="J788" s="155">
        <f t="shared" si="157"/>
        <v>0</v>
      </c>
      <c r="K788" s="155">
        <f t="shared" si="158"/>
        <v>0</v>
      </c>
      <c r="L788" s="155">
        <f>IF(F788="Current ASP",IF(ISERROR(VLOOKUP(A788,#REF!,3,FALSE)),1,1-VLOOKUP(A788,#REF!,3,FALSE)),0)</f>
        <v>0</v>
      </c>
      <c r="M788" s="137">
        <v>524.05948810899997</v>
      </c>
      <c r="N788" s="154">
        <f t="shared" si="159"/>
        <v>524.05948810899997</v>
      </c>
      <c r="O788" s="154">
        <f t="shared" si="160"/>
        <v>0</v>
      </c>
      <c r="P788" s="154">
        <f t="shared" si="161"/>
        <v>0</v>
      </c>
      <c r="Q788" s="154">
        <v>487.25912538001467</v>
      </c>
      <c r="R788" s="154">
        <f t="shared" si="162"/>
        <v>487.25912538001467</v>
      </c>
      <c r="S788" s="154">
        <f t="shared" si="163"/>
        <v>0</v>
      </c>
      <c r="T788" s="154">
        <f t="shared" si="164"/>
        <v>0</v>
      </c>
      <c r="U788" s="154">
        <f t="shared" si="165"/>
        <v>1011.3186134890146</v>
      </c>
      <c r="V788" s="154">
        <f t="shared" si="166"/>
        <v>0</v>
      </c>
      <c r="W788" s="154">
        <f t="shared" si="167"/>
        <v>0</v>
      </c>
      <c r="X788" s="137">
        <f t="shared" si="168"/>
        <v>0</v>
      </c>
      <c r="Y788" s="137">
        <f t="shared" si="169"/>
        <v>0</v>
      </c>
    </row>
    <row r="789" spans="1:25">
      <c r="A789" s="153">
        <v>1824</v>
      </c>
      <c r="B789" s="153" t="s">
        <v>164</v>
      </c>
      <c r="C789" s="153" t="s">
        <v>226</v>
      </c>
      <c r="D789" s="153" t="s">
        <v>347</v>
      </c>
      <c r="E789" s="153" t="s">
        <v>133</v>
      </c>
      <c r="F789" s="136" t="s">
        <v>270</v>
      </c>
      <c r="G789" s="154">
        <v>53.5813728603</v>
      </c>
      <c r="H789" s="154">
        <v>0</v>
      </c>
      <c r="I789" s="154">
        <v>53.5813728603</v>
      </c>
      <c r="J789" s="155">
        <f t="shared" si="157"/>
        <v>0</v>
      </c>
      <c r="K789" s="155">
        <f t="shared" si="158"/>
        <v>1</v>
      </c>
      <c r="L789" s="155">
        <f>IF(F789="Current ASP",IF(ISERROR(VLOOKUP(A789,#REF!,3,FALSE)),1,1-VLOOKUP(A789,#REF!,3,FALSE)),0)</f>
        <v>0</v>
      </c>
      <c r="M789" s="137">
        <v>6387.65</v>
      </c>
      <c r="N789" s="154">
        <f t="shared" si="159"/>
        <v>0</v>
      </c>
      <c r="O789" s="154">
        <f t="shared" si="160"/>
        <v>0</v>
      </c>
      <c r="P789" s="154">
        <f t="shared" si="161"/>
        <v>6387.65</v>
      </c>
      <c r="Q789" s="154">
        <v>226.62863857579302</v>
      </c>
      <c r="R789" s="154">
        <f t="shared" si="162"/>
        <v>0</v>
      </c>
      <c r="S789" s="154">
        <f t="shared" si="163"/>
        <v>0</v>
      </c>
      <c r="T789" s="154">
        <f t="shared" si="164"/>
        <v>226.62863857579302</v>
      </c>
      <c r="U789" s="154">
        <f t="shared" si="165"/>
        <v>0</v>
      </c>
      <c r="V789" s="154">
        <f t="shared" si="166"/>
        <v>0</v>
      </c>
      <c r="W789" s="154">
        <f t="shared" si="167"/>
        <v>6614.2786385757927</v>
      </c>
      <c r="X789" s="137">
        <f t="shared" si="168"/>
        <v>0</v>
      </c>
      <c r="Y789" s="137">
        <f t="shared" si="169"/>
        <v>0</v>
      </c>
    </row>
    <row r="790" spans="1:25">
      <c r="A790" s="153">
        <v>1825</v>
      </c>
      <c r="B790" s="153" t="s">
        <v>164</v>
      </c>
      <c r="C790" s="153" t="s">
        <v>226</v>
      </c>
      <c r="D790" s="153" t="s">
        <v>347</v>
      </c>
      <c r="E790" s="153" t="s">
        <v>133</v>
      </c>
      <c r="F790" s="136" t="s">
        <v>270</v>
      </c>
      <c r="G790" s="154">
        <v>41.862492913200001</v>
      </c>
      <c r="H790" s="154">
        <v>0</v>
      </c>
      <c r="I790" s="154">
        <v>41.862492913200001</v>
      </c>
      <c r="J790" s="155">
        <f t="shared" si="157"/>
        <v>0</v>
      </c>
      <c r="K790" s="155">
        <f t="shared" si="158"/>
        <v>1</v>
      </c>
      <c r="L790" s="155">
        <f>IF(F790="Current ASP",IF(ISERROR(VLOOKUP(A790,#REF!,3,FALSE)),1,1-VLOOKUP(A790,#REF!,3,FALSE)),0)</f>
        <v>0</v>
      </c>
      <c r="M790" s="137">
        <v>4990.6000000000004</v>
      </c>
      <c r="N790" s="154">
        <f t="shared" si="159"/>
        <v>0</v>
      </c>
      <c r="O790" s="154">
        <f t="shared" si="160"/>
        <v>0</v>
      </c>
      <c r="P790" s="154">
        <f t="shared" si="161"/>
        <v>4990.6000000000004</v>
      </c>
      <c r="Q790" s="154">
        <v>48.264287982999988</v>
      </c>
      <c r="R790" s="154">
        <f t="shared" si="162"/>
        <v>0</v>
      </c>
      <c r="S790" s="154">
        <f t="shared" si="163"/>
        <v>0</v>
      </c>
      <c r="T790" s="154">
        <f t="shared" si="164"/>
        <v>48.264287982999988</v>
      </c>
      <c r="U790" s="154">
        <f t="shared" si="165"/>
        <v>0</v>
      </c>
      <c r="V790" s="154">
        <f t="shared" si="166"/>
        <v>0</v>
      </c>
      <c r="W790" s="154">
        <f t="shared" si="167"/>
        <v>5038.8642879830004</v>
      </c>
      <c r="X790" s="137">
        <f t="shared" si="168"/>
        <v>0</v>
      </c>
      <c r="Y790" s="137">
        <f t="shared" si="169"/>
        <v>0</v>
      </c>
    </row>
    <row r="791" spans="1:25">
      <c r="A791" s="153">
        <v>1826</v>
      </c>
      <c r="B791" s="153" t="s">
        <v>164</v>
      </c>
      <c r="C791" s="153" t="s">
        <v>165</v>
      </c>
      <c r="D791" s="153" t="s">
        <v>342</v>
      </c>
      <c r="E791" s="153" t="s">
        <v>167</v>
      </c>
      <c r="F791" s="136" t="s">
        <v>168</v>
      </c>
      <c r="G791" s="154">
        <v>31.9530442117</v>
      </c>
      <c r="H791" s="154">
        <v>0</v>
      </c>
      <c r="I791" s="154">
        <v>0</v>
      </c>
      <c r="J791" s="155">
        <f t="shared" si="157"/>
        <v>0</v>
      </c>
      <c r="K791" s="155">
        <f t="shared" si="158"/>
        <v>0</v>
      </c>
      <c r="L791" s="155">
        <f>IF(F791="Current ASP",IF(ISERROR(VLOOKUP(A791,#REF!,3,FALSE)),1,1-VLOOKUP(A791,#REF!,3,FALSE)),0)</f>
        <v>0</v>
      </c>
      <c r="M791" s="137">
        <v>1408.08949669</v>
      </c>
      <c r="N791" s="154">
        <f t="shared" si="159"/>
        <v>1408.08949669</v>
      </c>
      <c r="O791" s="154">
        <f t="shared" si="160"/>
        <v>0</v>
      </c>
      <c r="P791" s="154">
        <f t="shared" si="161"/>
        <v>0</v>
      </c>
      <c r="Q791" s="154">
        <v>129.14824844937772</v>
      </c>
      <c r="R791" s="154">
        <f t="shared" si="162"/>
        <v>129.14824844937772</v>
      </c>
      <c r="S791" s="154">
        <f t="shared" si="163"/>
        <v>0</v>
      </c>
      <c r="T791" s="154">
        <f t="shared" si="164"/>
        <v>0</v>
      </c>
      <c r="U791" s="154">
        <f t="shared" si="165"/>
        <v>1537.2377451393777</v>
      </c>
      <c r="V791" s="154">
        <f t="shared" si="166"/>
        <v>0</v>
      </c>
      <c r="W791" s="154">
        <f t="shared" si="167"/>
        <v>0</v>
      </c>
      <c r="X791" s="137">
        <f t="shared" si="168"/>
        <v>0</v>
      </c>
      <c r="Y791" s="137">
        <f t="shared" si="169"/>
        <v>0</v>
      </c>
    </row>
    <row r="792" spans="1:25">
      <c r="A792" s="153">
        <v>1827</v>
      </c>
      <c r="B792" s="153" t="s">
        <v>164</v>
      </c>
      <c r="C792" s="153" t="s">
        <v>165</v>
      </c>
      <c r="D792" s="153" t="s">
        <v>342</v>
      </c>
      <c r="E792" s="153" t="s">
        <v>167</v>
      </c>
      <c r="F792" s="136" t="s">
        <v>168</v>
      </c>
      <c r="G792" s="154">
        <v>32.230403175799999</v>
      </c>
      <c r="H792" s="154">
        <v>0</v>
      </c>
      <c r="I792" s="154">
        <v>0</v>
      </c>
      <c r="J792" s="155">
        <f t="shared" si="157"/>
        <v>0</v>
      </c>
      <c r="K792" s="155">
        <f t="shared" si="158"/>
        <v>0</v>
      </c>
      <c r="L792" s="155">
        <f>IF(F792="Current ASP",IF(ISERROR(VLOOKUP(A792,#REF!,3,FALSE)),1,1-VLOOKUP(A792,#REF!,3,FALSE)),0)</f>
        <v>0</v>
      </c>
      <c r="M792" s="137">
        <v>1209.5536614499999</v>
      </c>
      <c r="N792" s="154">
        <f t="shared" si="159"/>
        <v>1209.5536614499999</v>
      </c>
      <c r="O792" s="154">
        <f t="shared" si="160"/>
        <v>0</v>
      </c>
      <c r="P792" s="154">
        <f t="shared" si="161"/>
        <v>0</v>
      </c>
      <c r="Q792" s="154">
        <v>372.25801421182825</v>
      </c>
      <c r="R792" s="154">
        <f t="shared" si="162"/>
        <v>372.25801421182825</v>
      </c>
      <c r="S792" s="154">
        <f t="shared" si="163"/>
        <v>0</v>
      </c>
      <c r="T792" s="154">
        <f t="shared" si="164"/>
        <v>0</v>
      </c>
      <c r="U792" s="154">
        <f t="shared" si="165"/>
        <v>1581.8116756618283</v>
      </c>
      <c r="V792" s="154">
        <f t="shared" si="166"/>
        <v>0</v>
      </c>
      <c r="W792" s="154">
        <f t="shared" si="167"/>
        <v>0</v>
      </c>
      <c r="X792" s="137">
        <f t="shared" si="168"/>
        <v>0</v>
      </c>
      <c r="Y792" s="137">
        <f t="shared" si="169"/>
        <v>0</v>
      </c>
    </row>
    <row r="793" spans="1:25">
      <c r="A793" s="153">
        <v>1828</v>
      </c>
      <c r="B793" s="153" t="s">
        <v>164</v>
      </c>
      <c r="C793" s="153" t="s">
        <v>165</v>
      </c>
      <c r="D793" s="153" t="s">
        <v>343</v>
      </c>
      <c r="E793" s="153" t="s">
        <v>167</v>
      </c>
      <c r="F793" s="136" t="s">
        <v>168</v>
      </c>
      <c r="G793" s="154">
        <v>18.122335542799998</v>
      </c>
      <c r="H793" s="154">
        <v>0</v>
      </c>
      <c r="I793" s="154">
        <v>0</v>
      </c>
      <c r="J793" s="155">
        <f t="shared" si="157"/>
        <v>0</v>
      </c>
      <c r="K793" s="155">
        <f t="shared" si="158"/>
        <v>0</v>
      </c>
      <c r="L793" s="155">
        <f>IF(F793="Current ASP",IF(ISERROR(VLOOKUP(A793,#REF!,3,FALSE)),1,1-VLOOKUP(A793,#REF!,3,FALSE)),0)</f>
        <v>0</v>
      </c>
      <c r="M793" s="137">
        <v>668.13777492999998</v>
      </c>
      <c r="N793" s="154">
        <f t="shared" si="159"/>
        <v>668.13777492999998</v>
      </c>
      <c r="O793" s="154">
        <f t="shared" si="160"/>
        <v>0</v>
      </c>
      <c r="P793" s="154">
        <f t="shared" si="161"/>
        <v>0</v>
      </c>
      <c r="Q793" s="154">
        <v>35.341183608429027</v>
      </c>
      <c r="R793" s="154">
        <f t="shared" si="162"/>
        <v>35.341183608429027</v>
      </c>
      <c r="S793" s="154">
        <f t="shared" si="163"/>
        <v>0</v>
      </c>
      <c r="T793" s="154">
        <f t="shared" si="164"/>
        <v>0</v>
      </c>
      <c r="U793" s="154">
        <f t="shared" si="165"/>
        <v>703.47895853842897</v>
      </c>
      <c r="V793" s="154">
        <f t="shared" si="166"/>
        <v>0</v>
      </c>
      <c r="W793" s="154">
        <f t="shared" si="167"/>
        <v>0</v>
      </c>
      <c r="X793" s="137">
        <f t="shared" si="168"/>
        <v>0</v>
      </c>
      <c r="Y793" s="137">
        <f t="shared" si="169"/>
        <v>0</v>
      </c>
    </row>
    <row r="794" spans="1:25">
      <c r="A794" s="153">
        <v>1829</v>
      </c>
      <c r="B794" s="153" t="s">
        <v>164</v>
      </c>
      <c r="C794" s="153" t="s">
        <v>165</v>
      </c>
      <c r="D794" s="153" t="s">
        <v>343</v>
      </c>
      <c r="E794" s="153" t="s">
        <v>167</v>
      </c>
      <c r="F794" s="136" t="s">
        <v>168</v>
      </c>
      <c r="G794" s="154">
        <v>14.723917528599999</v>
      </c>
      <c r="H794" s="154">
        <v>0</v>
      </c>
      <c r="I794" s="154">
        <v>0</v>
      </c>
      <c r="J794" s="155">
        <f t="shared" si="157"/>
        <v>0</v>
      </c>
      <c r="K794" s="155">
        <f t="shared" si="158"/>
        <v>0</v>
      </c>
      <c r="L794" s="155">
        <f>IF(F794="Current ASP",IF(ISERROR(VLOOKUP(A794,#REF!,3,FALSE)),1,1-VLOOKUP(A794,#REF!,3,FALSE)),0)</f>
        <v>0</v>
      </c>
      <c r="M794" s="137">
        <v>729.03905956100004</v>
      </c>
      <c r="N794" s="154">
        <f t="shared" si="159"/>
        <v>729.03905956100004</v>
      </c>
      <c r="O794" s="154">
        <f t="shared" si="160"/>
        <v>0</v>
      </c>
      <c r="P794" s="154">
        <f t="shared" si="161"/>
        <v>0</v>
      </c>
      <c r="Q794" s="154">
        <v>55.325205036779877</v>
      </c>
      <c r="R794" s="154">
        <f t="shared" si="162"/>
        <v>55.325205036779877</v>
      </c>
      <c r="S794" s="154">
        <f t="shared" si="163"/>
        <v>0</v>
      </c>
      <c r="T794" s="154">
        <f t="shared" si="164"/>
        <v>0</v>
      </c>
      <c r="U794" s="154">
        <f t="shared" si="165"/>
        <v>784.36426459777988</v>
      </c>
      <c r="V794" s="154">
        <f t="shared" si="166"/>
        <v>0</v>
      </c>
      <c r="W794" s="154">
        <f t="shared" si="167"/>
        <v>0</v>
      </c>
      <c r="X794" s="137">
        <f t="shared" si="168"/>
        <v>0</v>
      </c>
      <c r="Y794" s="137">
        <f t="shared" si="169"/>
        <v>0</v>
      </c>
    </row>
    <row r="795" spans="1:25">
      <c r="A795" s="153">
        <v>1830</v>
      </c>
      <c r="B795" s="153" t="s">
        <v>164</v>
      </c>
      <c r="C795" s="153" t="s">
        <v>165</v>
      </c>
      <c r="D795" s="153" t="s">
        <v>343</v>
      </c>
      <c r="E795" s="153" t="s">
        <v>167</v>
      </c>
      <c r="F795" s="136" t="s">
        <v>168</v>
      </c>
      <c r="G795" s="154">
        <v>16.1569065606</v>
      </c>
      <c r="H795" s="154">
        <v>0</v>
      </c>
      <c r="I795" s="154">
        <v>0</v>
      </c>
      <c r="J795" s="155">
        <f t="shared" si="157"/>
        <v>0</v>
      </c>
      <c r="K795" s="155">
        <f t="shared" si="158"/>
        <v>0</v>
      </c>
      <c r="L795" s="155">
        <f>IF(F795="Current ASP",IF(ISERROR(VLOOKUP(A795,#REF!,3,FALSE)),1,1-VLOOKUP(A795,#REF!,3,FALSE)),0)</f>
        <v>0</v>
      </c>
      <c r="M795" s="137">
        <v>1466.2947817899999</v>
      </c>
      <c r="N795" s="154">
        <f t="shared" si="159"/>
        <v>1466.2947817899999</v>
      </c>
      <c r="O795" s="154">
        <f t="shared" si="160"/>
        <v>0</v>
      </c>
      <c r="P795" s="154">
        <f t="shared" si="161"/>
        <v>0</v>
      </c>
      <c r="Q795" s="154">
        <v>94.724658632290016</v>
      </c>
      <c r="R795" s="154">
        <f t="shared" si="162"/>
        <v>94.724658632290016</v>
      </c>
      <c r="S795" s="154">
        <f t="shared" si="163"/>
        <v>0</v>
      </c>
      <c r="T795" s="154">
        <f t="shared" si="164"/>
        <v>0</v>
      </c>
      <c r="U795" s="154">
        <f t="shared" si="165"/>
        <v>1561.0194404222898</v>
      </c>
      <c r="V795" s="154">
        <f t="shared" si="166"/>
        <v>0</v>
      </c>
      <c r="W795" s="154">
        <f t="shared" si="167"/>
        <v>0</v>
      </c>
      <c r="X795" s="137">
        <f t="shared" si="168"/>
        <v>0</v>
      </c>
      <c r="Y795" s="137">
        <f t="shared" si="169"/>
        <v>0</v>
      </c>
    </row>
    <row r="796" spans="1:25">
      <c r="A796" s="153">
        <v>1831</v>
      </c>
      <c r="B796" s="153" t="s">
        <v>164</v>
      </c>
      <c r="C796" s="153" t="s">
        <v>165</v>
      </c>
      <c r="D796" s="153" t="s">
        <v>343</v>
      </c>
      <c r="E796" s="153" t="s">
        <v>167</v>
      </c>
      <c r="F796" s="136" t="s">
        <v>168</v>
      </c>
      <c r="G796" s="154">
        <v>31.307221058100001</v>
      </c>
      <c r="H796" s="154">
        <v>0</v>
      </c>
      <c r="I796" s="154">
        <v>0</v>
      </c>
      <c r="J796" s="155">
        <f t="shared" si="157"/>
        <v>0</v>
      </c>
      <c r="K796" s="155">
        <f t="shared" si="158"/>
        <v>0</v>
      </c>
      <c r="L796" s="155">
        <f>IF(F796="Current ASP",IF(ISERROR(VLOOKUP(A796,#REF!,3,FALSE)),1,1-VLOOKUP(A796,#REF!,3,FALSE)),0)</f>
        <v>0</v>
      </c>
      <c r="M796" s="137">
        <v>1228.8429163400001</v>
      </c>
      <c r="N796" s="154">
        <f t="shared" si="159"/>
        <v>1228.8429163400001</v>
      </c>
      <c r="O796" s="154">
        <f t="shared" si="160"/>
        <v>0</v>
      </c>
      <c r="P796" s="154">
        <f t="shared" si="161"/>
        <v>0</v>
      </c>
      <c r="Q796" s="154">
        <v>77.873873486435613</v>
      </c>
      <c r="R796" s="154">
        <f t="shared" si="162"/>
        <v>77.873873486435613</v>
      </c>
      <c r="S796" s="154">
        <f t="shared" si="163"/>
        <v>0</v>
      </c>
      <c r="T796" s="154">
        <f t="shared" si="164"/>
        <v>0</v>
      </c>
      <c r="U796" s="154">
        <f t="shared" si="165"/>
        <v>1306.7167898264356</v>
      </c>
      <c r="V796" s="154">
        <f t="shared" si="166"/>
        <v>0</v>
      </c>
      <c r="W796" s="154">
        <f t="shared" si="167"/>
        <v>0</v>
      </c>
      <c r="X796" s="137">
        <f t="shared" si="168"/>
        <v>0</v>
      </c>
      <c r="Y796" s="137">
        <f t="shared" si="169"/>
        <v>0</v>
      </c>
    </row>
    <row r="797" spans="1:25">
      <c r="A797" s="153">
        <v>1832</v>
      </c>
      <c r="B797" s="153" t="s">
        <v>164</v>
      </c>
      <c r="C797" s="153" t="s">
        <v>165</v>
      </c>
      <c r="D797" s="153" t="s">
        <v>345</v>
      </c>
      <c r="E797" s="153" t="s">
        <v>167</v>
      </c>
      <c r="F797" s="136" t="s">
        <v>168</v>
      </c>
      <c r="G797" s="154">
        <v>46.427998616899998</v>
      </c>
      <c r="H797" s="154">
        <v>0</v>
      </c>
      <c r="I797" s="154">
        <v>0</v>
      </c>
      <c r="J797" s="155">
        <f t="shared" si="157"/>
        <v>0</v>
      </c>
      <c r="K797" s="155">
        <f t="shared" si="158"/>
        <v>0</v>
      </c>
      <c r="L797" s="155">
        <f>IF(F797="Current ASP",IF(ISERROR(VLOOKUP(A797,#REF!,3,FALSE)),1,1-VLOOKUP(A797,#REF!,3,FALSE)),0)</f>
        <v>0</v>
      </c>
      <c r="M797" s="137">
        <v>1629.0027100299999</v>
      </c>
      <c r="N797" s="154">
        <f t="shared" si="159"/>
        <v>1629.0027100299999</v>
      </c>
      <c r="O797" s="154">
        <f t="shared" si="160"/>
        <v>0</v>
      </c>
      <c r="P797" s="154">
        <f t="shared" si="161"/>
        <v>0</v>
      </c>
      <c r="Q797" s="154">
        <v>258.23648118257688</v>
      </c>
      <c r="R797" s="154">
        <f t="shared" si="162"/>
        <v>258.23648118257688</v>
      </c>
      <c r="S797" s="154">
        <f t="shared" si="163"/>
        <v>0</v>
      </c>
      <c r="T797" s="154">
        <f t="shared" si="164"/>
        <v>0</v>
      </c>
      <c r="U797" s="154">
        <f t="shared" si="165"/>
        <v>1887.2391912125768</v>
      </c>
      <c r="V797" s="154">
        <f t="shared" si="166"/>
        <v>0</v>
      </c>
      <c r="W797" s="154">
        <f t="shared" si="167"/>
        <v>0</v>
      </c>
      <c r="X797" s="137">
        <f t="shared" si="168"/>
        <v>0</v>
      </c>
      <c r="Y797" s="137">
        <f t="shared" si="169"/>
        <v>0</v>
      </c>
    </row>
    <row r="798" spans="1:25">
      <c r="A798" s="153">
        <v>1833</v>
      </c>
      <c r="B798" s="153" t="s">
        <v>164</v>
      </c>
      <c r="C798" s="153" t="s">
        <v>165</v>
      </c>
      <c r="D798" s="153" t="s">
        <v>345</v>
      </c>
      <c r="E798" s="153" t="s">
        <v>167</v>
      </c>
      <c r="F798" s="136" t="s">
        <v>168</v>
      </c>
      <c r="G798" s="154">
        <v>36.618780767499999</v>
      </c>
      <c r="H798" s="154">
        <v>0</v>
      </c>
      <c r="I798" s="154">
        <v>0</v>
      </c>
      <c r="J798" s="155">
        <f t="shared" si="157"/>
        <v>0</v>
      </c>
      <c r="K798" s="155">
        <f t="shared" si="158"/>
        <v>0</v>
      </c>
      <c r="L798" s="155">
        <f>IF(F798="Current ASP",IF(ISERROR(VLOOKUP(A798,#REF!,3,FALSE)),1,1-VLOOKUP(A798,#REF!,3,FALSE)),0)</f>
        <v>0</v>
      </c>
      <c r="M798" s="137">
        <v>1416.1460051700001</v>
      </c>
      <c r="N798" s="154">
        <f t="shared" si="159"/>
        <v>1416.1460051700001</v>
      </c>
      <c r="O798" s="154">
        <f t="shared" si="160"/>
        <v>0</v>
      </c>
      <c r="P798" s="154">
        <f t="shared" si="161"/>
        <v>0</v>
      </c>
      <c r="Q798" s="154">
        <v>140.00559610180022</v>
      </c>
      <c r="R798" s="154">
        <f t="shared" si="162"/>
        <v>140.00559610180022</v>
      </c>
      <c r="S798" s="154">
        <f t="shared" si="163"/>
        <v>0</v>
      </c>
      <c r="T798" s="154">
        <f t="shared" si="164"/>
        <v>0</v>
      </c>
      <c r="U798" s="154">
        <f t="shared" si="165"/>
        <v>1556.1516012718002</v>
      </c>
      <c r="V798" s="154">
        <f t="shared" si="166"/>
        <v>0</v>
      </c>
      <c r="W798" s="154">
        <f t="shared" si="167"/>
        <v>0</v>
      </c>
      <c r="X798" s="137">
        <f t="shared" si="168"/>
        <v>0</v>
      </c>
      <c r="Y798" s="137">
        <f t="shared" si="169"/>
        <v>0</v>
      </c>
    </row>
    <row r="799" spans="1:25">
      <c r="A799" s="153">
        <v>1834</v>
      </c>
      <c r="B799" s="153" t="s">
        <v>164</v>
      </c>
      <c r="C799" s="153" t="s">
        <v>165</v>
      </c>
      <c r="D799" s="153" t="s">
        <v>344</v>
      </c>
      <c r="E799" s="153" t="s">
        <v>167</v>
      </c>
      <c r="F799" s="136" t="s">
        <v>168</v>
      </c>
      <c r="G799" s="154">
        <v>49.028552112100002</v>
      </c>
      <c r="H799" s="154">
        <v>0</v>
      </c>
      <c r="I799" s="154">
        <v>0</v>
      </c>
      <c r="J799" s="155">
        <f t="shared" si="157"/>
        <v>0</v>
      </c>
      <c r="K799" s="155">
        <f t="shared" si="158"/>
        <v>0</v>
      </c>
      <c r="L799" s="155">
        <f>IF(F799="Current ASP",IF(ISERROR(VLOOKUP(A799,#REF!,3,FALSE)),1,1-VLOOKUP(A799,#REF!,3,FALSE)),0)</f>
        <v>0</v>
      </c>
      <c r="M799" s="137">
        <v>1999.5015839299999</v>
      </c>
      <c r="N799" s="154">
        <f t="shared" si="159"/>
        <v>1999.5015839299999</v>
      </c>
      <c r="O799" s="154">
        <f t="shared" si="160"/>
        <v>0</v>
      </c>
      <c r="P799" s="154">
        <f t="shared" si="161"/>
        <v>0</v>
      </c>
      <c r="Q799" s="154">
        <v>237.71411439705864</v>
      </c>
      <c r="R799" s="154">
        <f t="shared" si="162"/>
        <v>237.71411439705864</v>
      </c>
      <c r="S799" s="154">
        <f t="shared" si="163"/>
        <v>0</v>
      </c>
      <c r="T799" s="154">
        <f t="shared" si="164"/>
        <v>0</v>
      </c>
      <c r="U799" s="154">
        <f t="shared" si="165"/>
        <v>2237.2156983270584</v>
      </c>
      <c r="V799" s="154">
        <f t="shared" si="166"/>
        <v>0</v>
      </c>
      <c r="W799" s="154">
        <f t="shared" si="167"/>
        <v>0</v>
      </c>
      <c r="X799" s="137">
        <f t="shared" si="168"/>
        <v>0</v>
      </c>
      <c r="Y799" s="137">
        <f t="shared" si="169"/>
        <v>0</v>
      </c>
    </row>
    <row r="800" spans="1:25">
      <c r="A800" s="153">
        <v>1835</v>
      </c>
      <c r="B800" s="153" t="s">
        <v>164</v>
      </c>
      <c r="C800" s="153" t="s">
        <v>165</v>
      </c>
      <c r="D800" s="153" t="s">
        <v>344</v>
      </c>
      <c r="E800" s="153" t="s">
        <v>167</v>
      </c>
      <c r="F800" s="136" t="s">
        <v>168</v>
      </c>
      <c r="G800" s="154">
        <v>40.781694055999999</v>
      </c>
      <c r="H800" s="154">
        <v>0</v>
      </c>
      <c r="I800" s="154">
        <v>0</v>
      </c>
      <c r="J800" s="155">
        <f t="shared" si="157"/>
        <v>0</v>
      </c>
      <c r="K800" s="155">
        <f t="shared" si="158"/>
        <v>0</v>
      </c>
      <c r="L800" s="155">
        <f>IF(F800="Current ASP",IF(ISERROR(VLOOKUP(A800,#REF!,3,FALSE)),1,1-VLOOKUP(A800,#REF!,3,FALSE)),0)</f>
        <v>0</v>
      </c>
      <c r="M800" s="137">
        <v>1311.11327908</v>
      </c>
      <c r="N800" s="154">
        <f t="shared" si="159"/>
        <v>1311.11327908</v>
      </c>
      <c r="O800" s="154">
        <f t="shared" si="160"/>
        <v>0</v>
      </c>
      <c r="P800" s="154">
        <f t="shared" si="161"/>
        <v>0</v>
      </c>
      <c r="Q800" s="154">
        <v>171.51867183230607</v>
      </c>
      <c r="R800" s="154">
        <f t="shared" si="162"/>
        <v>171.51867183230607</v>
      </c>
      <c r="S800" s="154">
        <f t="shared" si="163"/>
        <v>0</v>
      </c>
      <c r="T800" s="154">
        <f t="shared" si="164"/>
        <v>0</v>
      </c>
      <c r="U800" s="154">
        <f t="shared" si="165"/>
        <v>1482.6319509123061</v>
      </c>
      <c r="V800" s="154">
        <f t="shared" si="166"/>
        <v>0</v>
      </c>
      <c r="W800" s="154">
        <f t="shared" si="167"/>
        <v>0</v>
      </c>
      <c r="X800" s="137">
        <f t="shared" si="168"/>
        <v>0</v>
      </c>
      <c r="Y800" s="137">
        <f t="shared" si="169"/>
        <v>0</v>
      </c>
    </row>
    <row r="801" spans="1:25">
      <c r="A801" s="153">
        <v>1901</v>
      </c>
      <c r="B801" s="153" t="s">
        <v>164</v>
      </c>
      <c r="C801" s="153" t="s">
        <v>165</v>
      </c>
      <c r="D801" s="153" t="s">
        <v>348</v>
      </c>
      <c r="E801" s="153" t="s">
        <v>167</v>
      </c>
      <c r="F801" s="136" t="s">
        <v>168</v>
      </c>
      <c r="G801" s="154">
        <v>31.756220959099998</v>
      </c>
      <c r="H801" s="154">
        <v>0</v>
      </c>
      <c r="I801" s="154">
        <v>0</v>
      </c>
      <c r="J801" s="155">
        <f t="shared" si="157"/>
        <v>0</v>
      </c>
      <c r="K801" s="155">
        <f t="shared" si="158"/>
        <v>0</v>
      </c>
      <c r="L801" s="155">
        <f>IF(F801="Current ASP",IF(ISERROR(VLOOKUP(A801,#REF!,3,FALSE)),1,1-VLOOKUP(A801,#REF!,3,FALSE)),0)</f>
        <v>0</v>
      </c>
      <c r="M801" s="137">
        <v>0</v>
      </c>
      <c r="N801" s="154">
        <f t="shared" si="159"/>
        <v>0</v>
      </c>
      <c r="O801" s="154">
        <f t="shared" si="160"/>
        <v>0</v>
      </c>
      <c r="P801" s="154">
        <f t="shared" si="161"/>
        <v>0</v>
      </c>
      <c r="Q801" s="154">
        <v>1749.1632982598885</v>
      </c>
      <c r="R801" s="154">
        <f t="shared" si="162"/>
        <v>1749.1632982598885</v>
      </c>
      <c r="S801" s="154">
        <f t="shared" si="163"/>
        <v>0</v>
      </c>
      <c r="T801" s="154">
        <f t="shared" si="164"/>
        <v>0</v>
      </c>
      <c r="U801" s="154">
        <f t="shared" si="165"/>
        <v>1749.1632982598885</v>
      </c>
      <c r="V801" s="154">
        <f t="shared" si="166"/>
        <v>0</v>
      </c>
      <c r="W801" s="154">
        <f t="shared" si="167"/>
        <v>0</v>
      </c>
      <c r="X801" s="137">
        <f t="shared" si="168"/>
        <v>0</v>
      </c>
      <c r="Y801" s="137">
        <f t="shared" si="169"/>
        <v>0</v>
      </c>
    </row>
    <row r="802" spans="1:25">
      <c r="A802" s="153">
        <v>1902</v>
      </c>
      <c r="B802" s="153" t="s">
        <v>164</v>
      </c>
      <c r="C802" s="153" t="s">
        <v>165</v>
      </c>
      <c r="D802" s="153" t="s">
        <v>348</v>
      </c>
      <c r="E802" s="153" t="s">
        <v>167</v>
      </c>
      <c r="F802" s="136" t="s">
        <v>168</v>
      </c>
      <c r="G802" s="154">
        <v>35.640542569899999</v>
      </c>
      <c r="H802" s="154">
        <v>0</v>
      </c>
      <c r="I802" s="154">
        <v>0</v>
      </c>
      <c r="J802" s="155">
        <f t="shared" si="157"/>
        <v>0</v>
      </c>
      <c r="K802" s="155">
        <f t="shared" si="158"/>
        <v>0</v>
      </c>
      <c r="L802" s="155">
        <f>IF(F802="Current ASP",IF(ISERROR(VLOOKUP(A802,#REF!,3,FALSE)),1,1-VLOOKUP(A802,#REF!,3,FALSE)),0)</f>
        <v>0</v>
      </c>
      <c r="M802" s="137">
        <v>0</v>
      </c>
      <c r="N802" s="154">
        <f t="shared" si="159"/>
        <v>0</v>
      </c>
      <c r="O802" s="154">
        <f t="shared" si="160"/>
        <v>0</v>
      </c>
      <c r="P802" s="154">
        <f t="shared" si="161"/>
        <v>0</v>
      </c>
      <c r="Q802" s="154">
        <v>1881.2164216652911</v>
      </c>
      <c r="R802" s="154">
        <f t="shared" si="162"/>
        <v>1881.2164216652911</v>
      </c>
      <c r="S802" s="154">
        <f t="shared" si="163"/>
        <v>0</v>
      </c>
      <c r="T802" s="154">
        <f t="shared" si="164"/>
        <v>0</v>
      </c>
      <c r="U802" s="154">
        <f t="shared" si="165"/>
        <v>1881.2164216652911</v>
      </c>
      <c r="V802" s="154">
        <f t="shared" si="166"/>
        <v>0</v>
      </c>
      <c r="W802" s="154">
        <f t="shared" si="167"/>
        <v>0</v>
      </c>
      <c r="X802" s="137">
        <f t="shared" si="168"/>
        <v>0</v>
      </c>
      <c r="Y802" s="137">
        <f t="shared" si="169"/>
        <v>0</v>
      </c>
    </row>
    <row r="803" spans="1:25">
      <c r="A803" s="153">
        <v>1903</v>
      </c>
      <c r="B803" s="153" t="s">
        <v>164</v>
      </c>
      <c r="C803" s="153" t="s">
        <v>165</v>
      </c>
      <c r="D803" s="153" t="s">
        <v>348</v>
      </c>
      <c r="E803" s="153" t="s">
        <v>167</v>
      </c>
      <c r="F803" s="136" t="s">
        <v>168</v>
      </c>
      <c r="G803" s="154">
        <v>25.434984847500001</v>
      </c>
      <c r="H803" s="154">
        <v>0</v>
      </c>
      <c r="I803" s="154">
        <v>0</v>
      </c>
      <c r="J803" s="155">
        <f t="shared" si="157"/>
        <v>0</v>
      </c>
      <c r="K803" s="155">
        <f t="shared" si="158"/>
        <v>0</v>
      </c>
      <c r="L803" s="155">
        <f>IF(F803="Current ASP",IF(ISERROR(VLOOKUP(A803,#REF!,3,FALSE)),1,1-VLOOKUP(A803,#REF!,3,FALSE)),0)</f>
        <v>0</v>
      </c>
      <c r="M803" s="137">
        <v>0</v>
      </c>
      <c r="N803" s="154">
        <f t="shared" si="159"/>
        <v>0</v>
      </c>
      <c r="O803" s="154">
        <f t="shared" si="160"/>
        <v>0</v>
      </c>
      <c r="P803" s="154">
        <f t="shared" si="161"/>
        <v>0</v>
      </c>
      <c r="Q803" s="154">
        <v>1182.5484649351263</v>
      </c>
      <c r="R803" s="154">
        <f t="shared" si="162"/>
        <v>1182.5484649351263</v>
      </c>
      <c r="S803" s="154">
        <f t="shared" si="163"/>
        <v>0</v>
      </c>
      <c r="T803" s="154">
        <f t="shared" si="164"/>
        <v>0</v>
      </c>
      <c r="U803" s="154">
        <f t="shared" si="165"/>
        <v>1182.5484649351263</v>
      </c>
      <c r="V803" s="154">
        <f t="shared" si="166"/>
        <v>0</v>
      </c>
      <c r="W803" s="154">
        <f t="shared" si="167"/>
        <v>0</v>
      </c>
      <c r="X803" s="137">
        <f t="shared" si="168"/>
        <v>0</v>
      </c>
      <c r="Y803" s="137">
        <f t="shared" si="169"/>
        <v>0</v>
      </c>
    </row>
    <row r="804" spans="1:25">
      <c r="A804" s="153">
        <v>1904</v>
      </c>
      <c r="B804" s="153" t="s">
        <v>164</v>
      </c>
      <c r="C804" s="153" t="s">
        <v>165</v>
      </c>
      <c r="D804" s="153" t="s">
        <v>348</v>
      </c>
      <c r="E804" s="153" t="s">
        <v>167</v>
      </c>
      <c r="F804" s="136" t="s">
        <v>168</v>
      </c>
      <c r="G804" s="154">
        <v>11.747833016</v>
      </c>
      <c r="H804" s="154">
        <v>0</v>
      </c>
      <c r="I804" s="154">
        <v>0</v>
      </c>
      <c r="J804" s="155">
        <f t="shared" si="157"/>
        <v>0</v>
      </c>
      <c r="K804" s="155">
        <f t="shared" si="158"/>
        <v>0</v>
      </c>
      <c r="L804" s="155">
        <f>IF(F804="Current ASP",IF(ISERROR(VLOOKUP(A804,#REF!,3,FALSE)),1,1-VLOOKUP(A804,#REF!,3,FALSE)),0)</f>
        <v>0</v>
      </c>
      <c r="M804" s="137">
        <v>0</v>
      </c>
      <c r="N804" s="154">
        <f t="shared" si="159"/>
        <v>0</v>
      </c>
      <c r="O804" s="154">
        <f t="shared" si="160"/>
        <v>0</v>
      </c>
      <c r="P804" s="154">
        <f t="shared" si="161"/>
        <v>0</v>
      </c>
      <c r="Q804" s="154">
        <v>870.25077698319012</v>
      </c>
      <c r="R804" s="154">
        <f t="shared" si="162"/>
        <v>870.25077698319012</v>
      </c>
      <c r="S804" s="154">
        <f t="shared" si="163"/>
        <v>0</v>
      </c>
      <c r="T804" s="154">
        <f t="shared" si="164"/>
        <v>0</v>
      </c>
      <c r="U804" s="154">
        <f t="shared" si="165"/>
        <v>870.25077698319012</v>
      </c>
      <c r="V804" s="154">
        <f t="shared" si="166"/>
        <v>0</v>
      </c>
      <c r="W804" s="154">
        <f t="shared" si="167"/>
        <v>0</v>
      </c>
      <c r="X804" s="137">
        <f t="shared" si="168"/>
        <v>0</v>
      </c>
      <c r="Y804" s="137">
        <f t="shared" si="169"/>
        <v>0</v>
      </c>
    </row>
    <row r="805" spans="1:25">
      <c r="A805" s="153">
        <v>1905</v>
      </c>
      <c r="B805" s="153" t="s">
        <v>164</v>
      </c>
      <c r="C805" s="153" t="s">
        <v>165</v>
      </c>
      <c r="D805" s="153" t="s">
        <v>348</v>
      </c>
      <c r="E805" s="153" t="s">
        <v>167</v>
      </c>
      <c r="F805" s="136" t="s">
        <v>168</v>
      </c>
      <c r="G805" s="154">
        <v>95.532745972000001</v>
      </c>
      <c r="H805" s="154">
        <v>0</v>
      </c>
      <c r="I805" s="154">
        <v>0</v>
      </c>
      <c r="J805" s="155">
        <f t="shared" si="157"/>
        <v>0</v>
      </c>
      <c r="K805" s="155">
        <f t="shared" si="158"/>
        <v>0</v>
      </c>
      <c r="L805" s="155">
        <f>IF(F805="Current ASP",IF(ISERROR(VLOOKUP(A805,#REF!,3,FALSE)),1,1-VLOOKUP(A805,#REF!,3,FALSE)),0)</f>
        <v>0</v>
      </c>
      <c r="M805" s="137">
        <v>0</v>
      </c>
      <c r="N805" s="154">
        <f t="shared" si="159"/>
        <v>0</v>
      </c>
      <c r="O805" s="154">
        <f t="shared" si="160"/>
        <v>0</v>
      </c>
      <c r="P805" s="154">
        <f t="shared" si="161"/>
        <v>0</v>
      </c>
      <c r="Q805" s="154">
        <v>109.24622868945418</v>
      </c>
      <c r="R805" s="154">
        <f t="shared" si="162"/>
        <v>109.24622868945418</v>
      </c>
      <c r="S805" s="154">
        <f t="shared" si="163"/>
        <v>0</v>
      </c>
      <c r="T805" s="154">
        <f t="shared" si="164"/>
        <v>0</v>
      </c>
      <c r="U805" s="154">
        <f t="shared" si="165"/>
        <v>109.24622868945418</v>
      </c>
      <c r="V805" s="154">
        <f t="shared" si="166"/>
        <v>0</v>
      </c>
      <c r="W805" s="154">
        <f t="shared" si="167"/>
        <v>0</v>
      </c>
      <c r="X805" s="137">
        <f t="shared" si="168"/>
        <v>0</v>
      </c>
      <c r="Y805" s="137">
        <f t="shared" si="169"/>
        <v>0</v>
      </c>
    </row>
    <row r="806" spans="1:25">
      <c r="A806" s="153">
        <v>1906</v>
      </c>
      <c r="B806" s="153" t="s">
        <v>164</v>
      </c>
      <c r="C806" s="153" t="s">
        <v>165</v>
      </c>
      <c r="D806" s="153" t="s">
        <v>349</v>
      </c>
      <c r="E806" s="153" t="s">
        <v>167</v>
      </c>
      <c r="F806" s="136" t="s">
        <v>168</v>
      </c>
      <c r="G806" s="154">
        <v>52.532062832599998</v>
      </c>
      <c r="H806" s="154">
        <v>0</v>
      </c>
      <c r="I806" s="154">
        <v>0</v>
      </c>
      <c r="J806" s="155">
        <f t="shared" si="157"/>
        <v>0</v>
      </c>
      <c r="K806" s="155">
        <f t="shared" si="158"/>
        <v>0</v>
      </c>
      <c r="L806" s="155">
        <f>IF(F806="Current ASP",IF(ISERROR(VLOOKUP(A806,#REF!,3,FALSE)),1,1-VLOOKUP(A806,#REF!,3,FALSE)),0)</f>
        <v>0</v>
      </c>
      <c r="M806" s="137">
        <v>0</v>
      </c>
      <c r="N806" s="154">
        <f t="shared" si="159"/>
        <v>0</v>
      </c>
      <c r="O806" s="154">
        <f t="shared" si="160"/>
        <v>0</v>
      </c>
      <c r="P806" s="154">
        <f t="shared" si="161"/>
        <v>0</v>
      </c>
      <c r="Q806" s="154">
        <v>3803.5107691642147</v>
      </c>
      <c r="R806" s="154">
        <f t="shared" si="162"/>
        <v>3803.5107691642147</v>
      </c>
      <c r="S806" s="154">
        <f t="shared" si="163"/>
        <v>0</v>
      </c>
      <c r="T806" s="154">
        <f t="shared" si="164"/>
        <v>0</v>
      </c>
      <c r="U806" s="154">
        <f t="shared" si="165"/>
        <v>3803.5107691642147</v>
      </c>
      <c r="V806" s="154">
        <f t="shared" si="166"/>
        <v>0</v>
      </c>
      <c r="W806" s="154">
        <f t="shared" si="167"/>
        <v>0</v>
      </c>
      <c r="X806" s="137">
        <f t="shared" si="168"/>
        <v>0</v>
      </c>
      <c r="Y806" s="137">
        <f t="shared" si="169"/>
        <v>0</v>
      </c>
    </row>
    <row r="807" spans="1:25">
      <c r="A807" s="153">
        <v>1907</v>
      </c>
      <c r="B807" s="153" t="s">
        <v>164</v>
      </c>
      <c r="C807" s="153" t="s">
        <v>165</v>
      </c>
      <c r="D807" s="153" t="s">
        <v>349</v>
      </c>
      <c r="E807" s="153" t="s">
        <v>167</v>
      </c>
      <c r="F807" s="136" t="s">
        <v>168</v>
      </c>
      <c r="G807" s="154">
        <v>10.479196420599999</v>
      </c>
      <c r="H807" s="154">
        <v>0</v>
      </c>
      <c r="I807" s="154">
        <v>0</v>
      </c>
      <c r="J807" s="155">
        <f t="shared" si="157"/>
        <v>0</v>
      </c>
      <c r="K807" s="155">
        <f t="shared" si="158"/>
        <v>0</v>
      </c>
      <c r="L807" s="155">
        <f>IF(F807="Current ASP",IF(ISERROR(VLOOKUP(A807,#REF!,3,FALSE)),1,1-VLOOKUP(A807,#REF!,3,FALSE)),0)</f>
        <v>0</v>
      </c>
      <c r="M807" s="137">
        <v>0</v>
      </c>
      <c r="N807" s="154">
        <f t="shared" si="159"/>
        <v>0</v>
      </c>
      <c r="O807" s="154">
        <f t="shared" si="160"/>
        <v>0</v>
      </c>
      <c r="P807" s="154">
        <f t="shared" si="161"/>
        <v>0</v>
      </c>
      <c r="Q807" s="154">
        <v>1146.216616122774</v>
      </c>
      <c r="R807" s="154">
        <f t="shared" si="162"/>
        <v>1146.216616122774</v>
      </c>
      <c r="S807" s="154">
        <f t="shared" si="163"/>
        <v>0</v>
      </c>
      <c r="T807" s="154">
        <f t="shared" si="164"/>
        <v>0</v>
      </c>
      <c r="U807" s="154">
        <f t="shared" si="165"/>
        <v>1146.216616122774</v>
      </c>
      <c r="V807" s="154">
        <f t="shared" si="166"/>
        <v>0</v>
      </c>
      <c r="W807" s="154">
        <f t="shared" si="167"/>
        <v>0</v>
      </c>
      <c r="X807" s="137">
        <f t="shared" si="168"/>
        <v>0</v>
      </c>
      <c r="Y807" s="137">
        <f t="shared" si="169"/>
        <v>0</v>
      </c>
    </row>
    <row r="808" spans="1:25">
      <c r="A808" s="153">
        <v>1908</v>
      </c>
      <c r="B808" s="153" t="s">
        <v>164</v>
      </c>
      <c r="C808" s="153" t="s">
        <v>165</v>
      </c>
      <c r="D808" s="153" t="s">
        <v>349</v>
      </c>
      <c r="E808" s="153" t="s">
        <v>167</v>
      </c>
      <c r="F808" s="136" t="s">
        <v>168</v>
      </c>
      <c r="G808" s="154">
        <v>22.398462783500001</v>
      </c>
      <c r="H808" s="154">
        <v>0</v>
      </c>
      <c r="I808" s="154">
        <v>0</v>
      </c>
      <c r="J808" s="155">
        <f t="shared" si="157"/>
        <v>0</v>
      </c>
      <c r="K808" s="155">
        <f t="shared" si="158"/>
        <v>0</v>
      </c>
      <c r="L808" s="155">
        <f>IF(F808="Current ASP",IF(ISERROR(VLOOKUP(A808,#REF!,3,FALSE)),1,1-VLOOKUP(A808,#REF!,3,FALSE)),0)</f>
        <v>0</v>
      </c>
      <c r="M808" s="137">
        <v>0</v>
      </c>
      <c r="N808" s="154">
        <f t="shared" si="159"/>
        <v>0</v>
      </c>
      <c r="O808" s="154">
        <f t="shared" si="160"/>
        <v>0</v>
      </c>
      <c r="P808" s="154">
        <f t="shared" si="161"/>
        <v>0</v>
      </c>
      <c r="Q808" s="154">
        <v>11029.883244834082</v>
      </c>
      <c r="R808" s="154">
        <f t="shared" si="162"/>
        <v>11029.883244834082</v>
      </c>
      <c r="S808" s="154">
        <f t="shared" si="163"/>
        <v>0</v>
      </c>
      <c r="T808" s="154">
        <f t="shared" si="164"/>
        <v>0</v>
      </c>
      <c r="U808" s="154">
        <f t="shared" si="165"/>
        <v>11029.883244834082</v>
      </c>
      <c r="V808" s="154">
        <f t="shared" si="166"/>
        <v>0</v>
      </c>
      <c r="W808" s="154">
        <f t="shared" si="167"/>
        <v>0</v>
      </c>
      <c r="X808" s="137">
        <f t="shared" si="168"/>
        <v>0</v>
      </c>
      <c r="Y808" s="137">
        <f t="shared" si="169"/>
        <v>0</v>
      </c>
    </row>
    <row r="809" spans="1:25">
      <c r="A809" s="153">
        <v>1909</v>
      </c>
      <c r="B809" s="153" t="s">
        <v>164</v>
      </c>
      <c r="C809" s="153" t="s">
        <v>165</v>
      </c>
      <c r="D809" s="153" t="s">
        <v>350</v>
      </c>
      <c r="E809" s="153" t="s">
        <v>167</v>
      </c>
      <c r="F809" s="136" t="s">
        <v>168</v>
      </c>
      <c r="G809" s="154">
        <v>81.785748120999997</v>
      </c>
      <c r="H809" s="154">
        <v>0</v>
      </c>
      <c r="I809" s="154">
        <v>0</v>
      </c>
      <c r="J809" s="155">
        <f t="shared" si="157"/>
        <v>0</v>
      </c>
      <c r="K809" s="155">
        <f t="shared" si="158"/>
        <v>0</v>
      </c>
      <c r="L809" s="155">
        <f>IF(F809="Current ASP",IF(ISERROR(VLOOKUP(A809,#REF!,3,FALSE)),1,1-VLOOKUP(A809,#REF!,3,FALSE)),0)</f>
        <v>0</v>
      </c>
      <c r="M809" s="137">
        <v>1889.6784309699999</v>
      </c>
      <c r="N809" s="154">
        <f t="shared" si="159"/>
        <v>1889.6784309699999</v>
      </c>
      <c r="O809" s="154">
        <f t="shared" si="160"/>
        <v>0</v>
      </c>
      <c r="P809" s="154">
        <f t="shared" si="161"/>
        <v>0</v>
      </c>
      <c r="Q809" s="154">
        <v>509.10431931502723</v>
      </c>
      <c r="R809" s="154">
        <f t="shared" si="162"/>
        <v>509.10431931502723</v>
      </c>
      <c r="S809" s="154">
        <f t="shared" si="163"/>
        <v>0</v>
      </c>
      <c r="T809" s="154">
        <f t="shared" si="164"/>
        <v>0</v>
      </c>
      <c r="U809" s="154">
        <f t="shared" si="165"/>
        <v>2398.7827502850273</v>
      </c>
      <c r="V809" s="154">
        <f t="shared" si="166"/>
        <v>0</v>
      </c>
      <c r="W809" s="154">
        <f t="shared" si="167"/>
        <v>0</v>
      </c>
      <c r="X809" s="137">
        <f t="shared" si="168"/>
        <v>0</v>
      </c>
      <c r="Y809" s="137">
        <f t="shared" si="169"/>
        <v>0</v>
      </c>
    </row>
    <row r="810" spans="1:25">
      <c r="A810" s="153">
        <v>1910</v>
      </c>
      <c r="B810" s="153" t="s">
        <v>164</v>
      </c>
      <c r="C810" s="153" t="s">
        <v>165</v>
      </c>
      <c r="D810" s="153" t="s">
        <v>351</v>
      </c>
      <c r="E810" s="153" t="s">
        <v>167</v>
      </c>
      <c r="F810" s="136" t="s">
        <v>168</v>
      </c>
      <c r="G810" s="154">
        <v>59.646074251599998</v>
      </c>
      <c r="H810" s="154">
        <v>0</v>
      </c>
      <c r="I810" s="154">
        <v>0</v>
      </c>
      <c r="J810" s="155">
        <f t="shared" si="157"/>
        <v>0</v>
      </c>
      <c r="K810" s="155">
        <f t="shared" si="158"/>
        <v>0</v>
      </c>
      <c r="L810" s="155">
        <f>IF(F810="Current ASP",IF(ISERROR(VLOOKUP(A810,#REF!,3,FALSE)),1,1-VLOOKUP(A810,#REF!,3,FALSE)),0)</f>
        <v>0</v>
      </c>
      <c r="M810" s="137">
        <v>1356.26287314</v>
      </c>
      <c r="N810" s="154">
        <f t="shared" si="159"/>
        <v>1356.26287314</v>
      </c>
      <c r="O810" s="154">
        <f t="shared" si="160"/>
        <v>0</v>
      </c>
      <c r="P810" s="154">
        <f t="shared" si="161"/>
        <v>0</v>
      </c>
      <c r="Q810" s="154">
        <v>136.63179232903806</v>
      </c>
      <c r="R810" s="154">
        <f t="shared" si="162"/>
        <v>136.63179232903806</v>
      </c>
      <c r="S810" s="154">
        <f t="shared" si="163"/>
        <v>0</v>
      </c>
      <c r="T810" s="154">
        <f t="shared" si="164"/>
        <v>0</v>
      </c>
      <c r="U810" s="154">
        <f t="shared" si="165"/>
        <v>1492.894665469038</v>
      </c>
      <c r="V810" s="154">
        <f t="shared" si="166"/>
        <v>0</v>
      </c>
      <c r="W810" s="154">
        <f t="shared" si="167"/>
        <v>0</v>
      </c>
      <c r="X810" s="137">
        <f t="shared" si="168"/>
        <v>0</v>
      </c>
      <c r="Y810" s="137">
        <f t="shared" si="169"/>
        <v>0</v>
      </c>
    </row>
    <row r="811" spans="1:25">
      <c r="A811" s="153">
        <v>1911</v>
      </c>
      <c r="B811" s="153" t="s">
        <v>164</v>
      </c>
      <c r="C811" s="153" t="s">
        <v>165</v>
      </c>
      <c r="D811" s="153" t="s">
        <v>352</v>
      </c>
      <c r="E811" s="153" t="s">
        <v>167</v>
      </c>
      <c r="F811" s="136" t="s">
        <v>168</v>
      </c>
      <c r="G811" s="154">
        <v>11.6532264011</v>
      </c>
      <c r="H811" s="154">
        <v>0</v>
      </c>
      <c r="I811" s="154">
        <v>0</v>
      </c>
      <c r="J811" s="155">
        <f t="shared" si="157"/>
        <v>0</v>
      </c>
      <c r="K811" s="155">
        <f t="shared" si="158"/>
        <v>0</v>
      </c>
      <c r="L811" s="155">
        <f>IF(F811="Current ASP",IF(ISERROR(VLOOKUP(A811,#REF!,3,FALSE)),1,1-VLOOKUP(A811,#REF!,3,FALSE)),0)</f>
        <v>0</v>
      </c>
      <c r="M811" s="137">
        <v>5.5494389875600003</v>
      </c>
      <c r="N811" s="154">
        <f t="shared" si="159"/>
        <v>5.5494389875600003</v>
      </c>
      <c r="O811" s="154">
        <f t="shared" si="160"/>
        <v>0</v>
      </c>
      <c r="P811" s="154">
        <f t="shared" si="161"/>
        <v>0</v>
      </c>
      <c r="Q811" s="154">
        <v>675.60791824608475</v>
      </c>
      <c r="R811" s="154">
        <f t="shared" si="162"/>
        <v>675.60791824608475</v>
      </c>
      <c r="S811" s="154">
        <f t="shared" si="163"/>
        <v>0</v>
      </c>
      <c r="T811" s="154">
        <f t="shared" si="164"/>
        <v>0</v>
      </c>
      <c r="U811" s="154">
        <f t="shared" si="165"/>
        <v>681.1573572336448</v>
      </c>
      <c r="V811" s="154">
        <f t="shared" si="166"/>
        <v>0</v>
      </c>
      <c r="W811" s="154">
        <f t="shared" si="167"/>
        <v>0</v>
      </c>
      <c r="X811" s="137">
        <f t="shared" si="168"/>
        <v>0</v>
      </c>
      <c r="Y811" s="137">
        <f t="shared" si="169"/>
        <v>0</v>
      </c>
    </row>
    <row r="812" spans="1:25">
      <c r="A812" s="153">
        <v>1912</v>
      </c>
      <c r="B812" s="153" t="s">
        <v>164</v>
      </c>
      <c r="C812" s="153" t="s">
        <v>165</v>
      </c>
      <c r="D812" s="153" t="s">
        <v>351</v>
      </c>
      <c r="E812" s="153" t="s">
        <v>167</v>
      </c>
      <c r="F812" s="136" t="s">
        <v>168</v>
      </c>
      <c r="G812" s="154">
        <v>21.709408347499998</v>
      </c>
      <c r="H812" s="154">
        <v>0</v>
      </c>
      <c r="I812" s="154">
        <v>0</v>
      </c>
      <c r="J812" s="155">
        <f t="shared" si="157"/>
        <v>0</v>
      </c>
      <c r="K812" s="155">
        <f t="shared" si="158"/>
        <v>0</v>
      </c>
      <c r="L812" s="155">
        <f>IF(F812="Current ASP",IF(ISERROR(VLOOKUP(A812,#REF!,3,FALSE)),1,1-VLOOKUP(A812,#REF!,3,FALSE)),0)</f>
        <v>0</v>
      </c>
      <c r="M812" s="137">
        <v>729.55939284800002</v>
      </c>
      <c r="N812" s="154">
        <f t="shared" si="159"/>
        <v>729.55939284800002</v>
      </c>
      <c r="O812" s="154">
        <f t="shared" si="160"/>
        <v>0</v>
      </c>
      <c r="P812" s="154">
        <f t="shared" si="161"/>
        <v>0</v>
      </c>
      <c r="Q812" s="154">
        <v>102.01374825296773</v>
      </c>
      <c r="R812" s="154">
        <f t="shared" si="162"/>
        <v>102.01374825296773</v>
      </c>
      <c r="S812" s="154">
        <f t="shared" si="163"/>
        <v>0</v>
      </c>
      <c r="T812" s="154">
        <f t="shared" si="164"/>
        <v>0</v>
      </c>
      <c r="U812" s="154">
        <f t="shared" si="165"/>
        <v>831.57314110096775</v>
      </c>
      <c r="V812" s="154">
        <f t="shared" si="166"/>
        <v>0</v>
      </c>
      <c r="W812" s="154">
        <f t="shared" si="167"/>
        <v>0</v>
      </c>
      <c r="X812" s="137">
        <f t="shared" si="168"/>
        <v>0</v>
      </c>
      <c r="Y812" s="137">
        <f t="shared" si="169"/>
        <v>0</v>
      </c>
    </row>
    <row r="813" spans="1:25">
      <c r="A813" s="153">
        <v>1913</v>
      </c>
      <c r="B813" s="153" t="s">
        <v>164</v>
      </c>
      <c r="C813" s="153" t="s">
        <v>165</v>
      </c>
      <c r="D813" s="153" t="s">
        <v>352</v>
      </c>
      <c r="E813" s="153" t="s">
        <v>167</v>
      </c>
      <c r="F813" s="136" t="s">
        <v>168</v>
      </c>
      <c r="G813" s="154">
        <v>32.689988023300003</v>
      </c>
      <c r="H813" s="154">
        <v>0</v>
      </c>
      <c r="I813" s="154">
        <v>0</v>
      </c>
      <c r="J813" s="155">
        <f t="shared" si="157"/>
        <v>0</v>
      </c>
      <c r="K813" s="155">
        <f t="shared" si="158"/>
        <v>0</v>
      </c>
      <c r="L813" s="155">
        <f>IF(F813="Current ASP",IF(ISERROR(VLOOKUP(A813,#REF!,3,FALSE)),1,1-VLOOKUP(A813,#REF!,3,FALSE)),0)</f>
        <v>0</v>
      </c>
      <c r="M813" s="137">
        <v>0</v>
      </c>
      <c r="N813" s="154">
        <f t="shared" si="159"/>
        <v>0</v>
      </c>
      <c r="O813" s="154">
        <f t="shared" si="160"/>
        <v>0</v>
      </c>
      <c r="P813" s="154">
        <f t="shared" si="161"/>
        <v>0</v>
      </c>
      <c r="Q813" s="154">
        <v>2029.3631155556595</v>
      </c>
      <c r="R813" s="154">
        <f t="shared" si="162"/>
        <v>2029.3631155556595</v>
      </c>
      <c r="S813" s="154">
        <f t="shared" si="163"/>
        <v>0</v>
      </c>
      <c r="T813" s="154">
        <f t="shared" si="164"/>
        <v>0</v>
      </c>
      <c r="U813" s="154">
        <f t="shared" si="165"/>
        <v>2029.3631155556595</v>
      </c>
      <c r="V813" s="154">
        <f t="shared" si="166"/>
        <v>0</v>
      </c>
      <c r="W813" s="154">
        <f t="shared" si="167"/>
        <v>0</v>
      </c>
      <c r="X813" s="137">
        <f t="shared" si="168"/>
        <v>0</v>
      </c>
      <c r="Y813" s="137">
        <f t="shared" si="169"/>
        <v>0</v>
      </c>
    </row>
    <row r="814" spans="1:25">
      <c r="A814" s="153">
        <v>1914</v>
      </c>
      <c r="B814" s="153" t="s">
        <v>164</v>
      </c>
      <c r="C814" s="153" t="s">
        <v>165</v>
      </c>
      <c r="D814" s="153" t="s">
        <v>352</v>
      </c>
      <c r="E814" s="153" t="s">
        <v>167</v>
      </c>
      <c r="F814" s="136" t="s">
        <v>168</v>
      </c>
      <c r="G814" s="154">
        <v>19.476188183800001</v>
      </c>
      <c r="H814" s="154">
        <v>0</v>
      </c>
      <c r="I814" s="154">
        <v>0</v>
      </c>
      <c r="J814" s="155">
        <f t="shared" si="157"/>
        <v>0</v>
      </c>
      <c r="K814" s="155">
        <f t="shared" si="158"/>
        <v>0</v>
      </c>
      <c r="L814" s="155">
        <f>IF(F814="Current ASP",IF(ISERROR(VLOOKUP(A814,#REF!,3,FALSE)),1,1-VLOOKUP(A814,#REF!,3,FALSE)),0)</f>
        <v>0</v>
      </c>
      <c r="M814" s="137">
        <v>0</v>
      </c>
      <c r="N814" s="154">
        <f t="shared" si="159"/>
        <v>0</v>
      </c>
      <c r="O814" s="154">
        <f t="shared" si="160"/>
        <v>0</v>
      </c>
      <c r="P814" s="154">
        <f t="shared" si="161"/>
        <v>0</v>
      </c>
      <c r="Q814" s="154">
        <v>148.25997953666516</v>
      </c>
      <c r="R814" s="154">
        <f t="shared" si="162"/>
        <v>148.25997953666516</v>
      </c>
      <c r="S814" s="154">
        <f t="shared" si="163"/>
        <v>0</v>
      </c>
      <c r="T814" s="154">
        <f t="shared" si="164"/>
        <v>0</v>
      </c>
      <c r="U814" s="154">
        <f t="shared" si="165"/>
        <v>148.25997953666516</v>
      </c>
      <c r="V814" s="154">
        <f t="shared" si="166"/>
        <v>0</v>
      </c>
      <c r="W814" s="154">
        <f t="shared" si="167"/>
        <v>0</v>
      </c>
      <c r="X814" s="137">
        <f t="shared" si="168"/>
        <v>0</v>
      </c>
      <c r="Y814" s="137">
        <f t="shared" si="169"/>
        <v>0</v>
      </c>
    </row>
    <row r="815" spans="1:25">
      <c r="A815" s="153">
        <v>1915</v>
      </c>
      <c r="B815" s="153" t="s">
        <v>164</v>
      </c>
      <c r="C815" s="153" t="s">
        <v>165</v>
      </c>
      <c r="D815" s="153" t="s">
        <v>352</v>
      </c>
      <c r="E815" s="153" t="s">
        <v>167</v>
      </c>
      <c r="F815" s="136" t="s">
        <v>168</v>
      </c>
      <c r="G815" s="154">
        <v>27.650694251400001</v>
      </c>
      <c r="H815" s="154">
        <v>0</v>
      </c>
      <c r="I815" s="154">
        <v>0</v>
      </c>
      <c r="J815" s="155">
        <f t="shared" si="157"/>
        <v>0</v>
      </c>
      <c r="K815" s="155">
        <f t="shared" si="158"/>
        <v>0</v>
      </c>
      <c r="L815" s="155">
        <f>IF(F815="Current ASP",IF(ISERROR(VLOOKUP(A815,#REF!,3,FALSE)),1,1-VLOOKUP(A815,#REF!,3,FALSE)),0)</f>
        <v>0</v>
      </c>
      <c r="M815" s="137">
        <v>0</v>
      </c>
      <c r="N815" s="154">
        <f t="shared" si="159"/>
        <v>0</v>
      </c>
      <c r="O815" s="154">
        <f t="shared" si="160"/>
        <v>0</v>
      </c>
      <c r="P815" s="154">
        <f t="shared" si="161"/>
        <v>0</v>
      </c>
      <c r="Q815" s="154">
        <v>787.77214300964431</v>
      </c>
      <c r="R815" s="154">
        <f t="shared" si="162"/>
        <v>787.77214300964431</v>
      </c>
      <c r="S815" s="154">
        <f t="shared" si="163"/>
        <v>0</v>
      </c>
      <c r="T815" s="154">
        <f t="shared" si="164"/>
        <v>0</v>
      </c>
      <c r="U815" s="154">
        <f t="shared" si="165"/>
        <v>787.77214300964431</v>
      </c>
      <c r="V815" s="154">
        <f t="shared" si="166"/>
        <v>0</v>
      </c>
      <c r="W815" s="154">
        <f t="shared" si="167"/>
        <v>0</v>
      </c>
      <c r="X815" s="137">
        <f t="shared" si="168"/>
        <v>0</v>
      </c>
      <c r="Y815" s="137">
        <f t="shared" si="169"/>
        <v>0</v>
      </c>
    </row>
    <row r="816" spans="1:25">
      <c r="A816" s="153">
        <v>1916</v>
      </c>
      <c r="B816" s="153" t="s">
        <v>164</v>
      </c>
      <c r="C816" s="153" t="s">
        <v>165</v>
      </c>
      <c r="D816" s="153" t="s">
        <v>351</v>
      </c>
      <c r="E816" s="153" t="s">
        <v>167</v>
      </c>
      <c r="F816" s="136" t="s">
        <v>168</v>
      </c>
      <c r="G816" s="154">
        <v>41.481718077099998</v>
      </c>
      <c r="H816" s="154">
        <v>0</v>
      </c>
      <c r="I816" s="154">
        <v>0</v>
      </c>
      <c r="J816" s="155">
        <f t="shared" si="157"/>
        <v>0</v>
      </c>
      <c r="K816" s="155">
        <f t="shared" si="158"/>
        <v>0</v>
      </c>
      <c r="L816" s="155">
        <f>IF(F816="Current ASP",IF(ISERROR(VLOOKUP(A816,#REF!,3,FALSE)),1,1-VLOOKUP(A816,#REF!,3,FALSE)),0)</f>
        <v>0</v>
      </c>
      <c r="M816" s="137">
        <v>893.01259213399999</v>
      </c>
      <c r="N816" s="154">
        <f t="shared" si="159"/>
        <v>893.01259213399999</v>
      </c>
      <c r="O816" s="154">
        <f t="shared" si="160"/>
        <v>0</v>
      </c>
      <c r="P816" s="154">
        <f t="shared" si="161"/>
        <v>0</v>
      </c>
      <c r="Q816" s="154">
        <v>351.17544483493697</v>
      </c>
      <c r="R816" s="154">
        <f t="shared" si="162"/>
        <v>351.17544483493697</v>
      </c>
      <c r="S816" s="154">
        <f t="shared" si="163"/>
        <v>0</v>
      </c>
      <c r="T816" s="154">
        <f t="shared" si="164"/>
        <v>0</v>
      </c>
      <c r="U816" s="154">
        <f t="shared" si="165"/>
        <v>1244.188036968937</v>
      </c>
      <c r="V816" s="154">
        <f t="shared" si="166"/>
        <v>0</v>
      </c>
      <c r="W816" s="154">
        <f t="shared" si="167"/>
        <v>0</v>
      </c>
      <c r="X816" s="137">
        <f t="shared" si="168"/>
        <v>0</v>
      </c>
      <c r="Y816" s="137">
        <f t="shared" si="169"/>
        <v>0</v>
      </c>
    </row>
    <row r="817" spans="1:25">
      <c r="A817" s="153">
        <v>1917</v>
      </c>
      <c r="B817" s="153" t="s">
        <v>164</v>
      </c>
      <c r="C817" s="153" t="s">
        <v>165</v>
      </c>
      <c r="D817" s="153" t="s">
        <v>351</v>
      </c>
      <c r="E817" s="153" t="s">
        <v>167</v>
      </c>
      <c r="F817" s="136" t="s">
        <v>168</v>
      </c>
      <c r="G817" s="154">
        <v>54.545566223400002</v>
      </c>
      <c r="H817" s="154">
        <v>0</v>
      </c>
      <c r="I817" s="154">
        <v>0</v>
      </c>
      <c r="J817" s="155">
        <f t="shared" si="157"/>
        <v>0</v>
      </c>
      <c r="K817" s="155">
        <f t="shared" si="158"/>
        <v>0</v>
      </c>
      <c r="L817" s="155">
        <f>IF(F817="Current ASP",IF(ISERROR(VLOOKUP(A817,#REF!,3,FALSE)),1,1-VLOOKUP(A817,#REF!,3,FALSE)),0)</f>
        <v>0</v>
      </c>
      <c r="M817" s="137">
        <v>1774.0651935000001</v>
      </c>
      <c r="N817" s="154">
        <f t="shared" si="159"/>
        <v>1774.0651935000001</v>
      </c>
      <c r="O817" s="154">
        <f t="shared" si="160"/>
        <v>0</v>
      </c>
      <c r="P817" s="154">
        <f t="shared" si="161"/>
        <v>0</v>
      </c>
      <c r="Q817" s="154">
        <v>466.23957187358587</v>
      </c>
      <c r="R817" s="154">
        <f t="shared" si="162"/>
        <v>466.23957187358587</v>
      </c>
      <c r="S817" s="154">
        <f t="shared" si="163"/>
        <v>0</v>
      </c>
      <c r="T817" s="154">
        <f t="shared" si="164"/>
        <v>0</v>
      </c>
      <c r="U817" s="154">
        <f t="shared" si="165"/>
        <v>2240.3047653735857</v>
      </c>
      <c r="V817" s="154">
        <f t="shared" si="166"/>
        <v>0</v>
      </c>
      <c r="W817" s="154">
        <f t="shared" si="167"/>
        <v>0</v>
      </c>
      <c r="X817" s="137">
        <f t="shared" si="168"/>
        <v>0</v>
      </c>
      <c r="Y817" s="137">
        <f t="shared" si="169"/>
        <v>0</v>
      </c>
    </row>
    <row r="818" spans="1:25">
      <c r="A818" s="153">
        <v>1918</v>
      </c>
      <c r="B818" s="153" t="s">
        <v>164</v>
      </c>
      <c r="C818" s="153" t="s">
        <v>165</v>
      </c>
      <c r="D818" s="153" t="s">
        <v>349</v>
      </c>
      <c r="E818" s="153" t="s">
        <v>167</v>
      </c>
      <c r="F818" s="136" t="s">
        <v>168</v>
      </c>
      <c r="G818" s="154">
        <v>34.424299668300002</v>
      </c>
      <c r="H818" s="154">
        <v>0</v>
      </c>
      <c r="I818" s="154">
        <v>0</v>
      </c>
      <c r="J818" s="155">
        <f t="shared" si="157"/>
        <v>0</v>
      </c>
      <c r="K818" s="155">
        <f t="shared" si="158"/>
        <v>0</v>
      </c>
      <c r="L818" s="155">
        <f>IF(F818="Current ASP",IF(ISERROR(VLOOKUP(A818,#REF!,3,FALSE)),1,1-VLOOKUP(A818,#REF!,3,FALSE)),0)</f>
        <v>0</v>
      </c>
      <c r="M818" s="137">
        <v>0</v>
      </c>
      <c r="N818" s="154">
        <f t="shared" si="159"/>
        <v>0</v>
      </c>
      <c r="O818" s="154">
        <f t="shared" si="160"/>
        <v>0</v>
      </c>
      <c r="P818" s="154">
        <f t="shared" si="161"/>
        <v>0</v>
      </c>
      <c r="Q818" s="154">
        <v>1910.2930502009231</v>
      </c>
      <c r="R818" s="154">
        <f t="shared" si="162"/>
        <v>1910.2930502009231</v>
      </c>
      <c r="S818" s="154">
        <f t="shared" si="163"/>
        <v>0</v>
      </c>
      <c r="T818" s="154">
        <f t="shared" si="164"/>
        <v>0</v>
      </c>
      <c r="U818" s="154">
        <f t="shared" si="165"/>
        <v>1910.2930502009231</v>
      </c>
      <c r="V818" s="154">
        <f t="shared" si="166"/>
        <v>0</v>
      </c>
      <c r="W818" s="154">
        <f t="shared" si="167"/>
        <v>0</v>
      </c>
      <c r="X818" s="137">
        <f t="shared" si="168"/>
        <v>0</v>
      </c>
      <c r="Y818" s="137">
        <f t="shared" si="169"/>
        <v>0</v>
      </c>
    </row>
    <row r="819" spans="1:25">
      <c r="A819" s="153">
        <v>1919</v>
      </c>
      <c r="B819" s="153" t="s">
        <v>164</v>
      </c>
      <c r="C819" s="153" t="s">
        <v>165</v>
      </c>
      <c r="D819" s="153" t="s">
        <v>349</v>
      </c>
      <c r="E819" s="153" t="s">
        <v>167</v>
      </c>
      <c r="F819" s="136" t="s">
        <v>168</v>
      </c>
      <c r="G819" s="154">
        <v>35.885314686400001</v>
      </c>
      <c r="H819" s="154">
        <v>0</v>
      </c>
      <c r="I819" s="154">
        <v>0</v>
      </c>
      <c r="J819" s="155">
        <f t="shared" si="157"/>
        <v>0</v>
      </c>
      <c r="K819" s="155">
        <f t="shared" si="158"/>
        <v>0</v>
      </c>
      <c r="L819" s="155">
        <f>IF(F819="Current ASP",IF(ISERROR(VLOOKUP(A819,#REF!,3,FALSE)),1,1-VLOOKUP(A819,#REF!,3,FALSE)),0)</f>
        <v>0</v>
      </c>
      <c r="M819" s="137">
        <v>0</v>
      </c>
      <c r="N819" s="154">
        <f t="shared" si="159"/>
        <v>0</v>
      </c>
      <c r="O819" s="154">
        <f t="shared" si="160"/>
        <v>0</v>
      </c>
      <c r="P819" s="154">
        <f t="shared" si="161"/>
        <v>0</v>
      </c>
      <c r="Q819" s="154">
        <v>4074.3809823293823</v>
      </c>
      <c r="R819" s="154">
        <f t="shared" si="162"/>
        <v>4074.3809823293823</v>
      </c>
      <c r="S819" s="154">
        <f t="shared" si="163"/>
        <v>0</v>
      </c>
      <c r="T819" s="154">
        <f t="shared" si="164"/>
        <v>0</v>
      </c>
      <c r="U819" s="154">
        <f t="shared" si="165"/>
        <v>4074.3809823293823</v>
      </c>
      <c r="V819" s="154">
        <f t="shared" si="166"/>
        <v>0</v>
      </c>
      <c r="W819" s="154">
        <f t="shared" si="167"/>
        <v>0</v>
      </c>
      <c r="X819" s="137">
        <f t="shared" si="168"/>
        <v>0</v>
      </c>
      <c r="Y819" s="137">
        <f t="shared" si="169"/>
        <v>0</v>
      </c>
    </row>
    <row r="820" spans="1:25">
      <c r="A820" s="153">
        <v>1920</v>
      </c>
      <c r="B820" s="153" t="s">
        <v>164</v>
      </c>
      <c r="C820" s="153" t="s">
        <v>165</v>
      </c>
      <c r="D820" s="153" t="s">
        <v>353</v>
      </c>
      <c r="E820" s="153" t="s">
        <v>167</v>
      </c>
      <c r="F820" s="136" t="s">
        <v>168</v>
      </c>
      <c r="G820" s="154">
        <v>29.581288168099999</v>
      </c>
      <c r="H820" s="154">
        <v>0</v>
      </c>
      <c r="I820" s="154">
        <v>0</v>
      </c>
      <c r="J820" s="155">
        <f t="shared" si="157"/>
        <v>0</v>
      </c>
      <c r="K820" s="155">
        <f t="shared" si="158"/>
        <v>0</v>
      </c>
      <c r="L820" s="155">
        <f>IF(F820="Current ASP",IF(ISERROR(VLOOKUP(A820,#REF!,3,FALSE)),1,1-VLOOKUP(A820,#REF!,3,FALSE)),0)</f>
        <v>0</v>
      </c>
      <c r="M820" s="137">
        <v>0</v>
      </c>
      <c r="N820" s="154">
        <f t="shared" si="159"/>
        <v>0</v>
      </c>
      <c r="O820" s="154">
        <f t="shared" si="160"/>
        <v>0</v>
      </c>
      <c r="P820" s="154">
        <f t="shared" si="161"/>
        <v>0</v>
      </c>
      <c r="Q820" s="154">
        <v>6605.4998275905455</v>
      </c>
      <c r="R820" s="154">
        <f t="shared" si="162"/>
        <v>6605.4998275905455</v>
      </c>
      <c r="S820" s="154">
        <f t="shared" si="163"/>
        <v>0</v>
      </c>
      <c r="T820" s="154">
        <f t="shared" si="164"/>
        <v>0</v>
      </c>
      <c r="U820" s="154">
        <f t="shared" si="165"/>
        <v>6605.4998275905455</v>
      </c>
      <c r="V820" s="154">
        <f t="shared" si="166"/>
        <v>0</v>
      </c>
      <c r="W820" s="154">
        <f t="shared" si="167"/>
        <v>0</v>
      </c>
      <c r="X820" s="137">
        <f t="shared" si="168"/>
        <v>0</v>
      </c>
      <c r="Y820" s="137">
        <f t="shared" si="169"/>
        <v>0</v>
      </c>
    </row>
    <row r="821" spans="1:25">
      <c r="A821" s="153">
        <v>1921</v>
      </c>
      <c r="B821" s="153" t="s">
        <v>164</v>
      </c>
      <c r="C821" s="153" t="s">
        <v>165</v>
      </c>
      <c r="D821" s="153" t="s">
        <v>353</v>
      </c>
      <c r="E821" s="153" t="s">
        <v>167</v>
      </c>
      <c r="F821" s="136" t="s">
        <v>168</v>
      </c>
      <c r="G821" s="154">
        <v>28.0021440758</v>
      </c>
      <c r="H821" s="154">
        <v>0</v>
      </c>
      <c r="I821" s="154">
        <v>0</v>
      </c>
      <c r="J821" s="155">
        <f t="shared" si="157"/>
        <v>0</v>
      </c>
      <c r="K821" s="155">
        <f t="shared" si="158"/>
        <v>0</v>
      </c>
      <c r="L821" s="155">
        <f>IF(F821="Current ASP",IF(ISERROR(VLOOKUP(A821,#REF!,3,FALSE)),1,1-VLOOKUP(A821,#REF!,3,FALSE)),0)</f>
        <v>0</v>
      </c>
      <c r="M821" s="137">
        <v>0</v>
      </c>
      <c r="N821" s="154">
        <f t="shared" si="159"/>
        <v>0</v>
      </c>
      <c r="O821" s="154">
        <f t="shared" si="160"/>
        <v>0</v>
      </c>
      <c r="P821" s="154">
        <f t="shared" si="161"/>
        <v>0</v>
      </c>
      <c r="Q821" s="154">
        <v>2440.1008313460275</v>
      </c>
      <c r="R821" s="154">
        <f t="shared" si="162"/>
        <v>2440.1008313460275</v>
      </c>
      <c r="S821" s="154">
        <f t="shared" si="163"/>
        <v>0</v>
      </c>
      <c r="T821" s="154">
        <f t="shared" si="164"/>
        <v>0</v>
      </c>
      <c r="U821" s="154">
        <f t="shared" si="165"/>
        <v>2440.1008313460275</v>
      </c>
      <c r="V821" s="154">
        <f t="shared" si="166"/>
        <v>0</v>
      </c>
      <c r="W821" s="154">
        <f t="shared" si="167"/>
        <v>0</v>
      </c>
      <c r="X821" s="137">
        <f t="shared" si="168"/>
        <v>0</v>
      </c>
      <c r="Y821" s="137">
        <f t="shared" si="169"/>
        <v>0</v>
      </c>
    </row>
    <row r="822" spans="1:25">
      <c r="A822" s="153">
        <v>1922</v>
      </c>
      <c r="B822" s="153" t="s">
        <v>164</v>
      </c>
      <c r="C822" s="153" t="s">
        <v>165</v>
      </c>
      <c r="D822" s="153" t="s">
        <v>353</v>
      </c>
      <c r="E822" s="153" t="s">
        <v>167</v>
      </c>
      <c r="F822" s="136" t="s">
        <v>168</v>
      </c>
      <c r="G822" s="154">
        <v>57.961373370300002</v>
      </c>
      <c r="H822" s="154">
        <v>0</v>
      </c>
      <c r="I822" s="154">
        <v>0</v>
      </c>
      <c r="J822" s="155">
        <f t="shared" si="157"/>
        <v>0</v>
      </c>
      <c r="K822" s="155">
        <f t="shared" si="158"/>
        <v>0</v>
      </c>
      <c r="L822" s="155">
        <f>IF(F822="Current ASP",IF(ISERROR(VLOOKUP(A822,#REF!,3,FALSE)),1,1-VLOOKUP(A822,#REF!,3,FALSE)),0)</f>
        <v>0</v>
      </c>
      <c r="M822" s="137">
        <v>0</v>
      </c>
      <c r="N822" s="154">
        <f t="shared" si="159"/>
        <v>0</v>
      </c>
      <c r="O822" s="154">
        <f t="shared" si="160"/>
        <v>0</v>
      </c>
      <c r="P822" s="154">
        <f t="shared" si="161"/>
        <v>0</v>
      </c>
      <c r="Q822" s="154">
        <v>1685.39788066655</v>
      </c>
      <c r="R822" s="154">
        <f t="shared" si="162"/>
        <v>1685.39788066655</v>
      </c>
      <c r="S822" s="154">
        <f t="shared" si="163"/>
        <v>0</v>
      </c>
      <c r="T822" s="154">
        <f t="shared" si="164"/>
        <v>0</v>
      </c>
      <c r="U822" s="154">
        <f t="shared" si="165"/>
        <v>1685.39788066655</v>
      </c>
      <c r="V822" s="154">
        <f t="shared" si="166"/>
        <v>0</v>
      </c>
      <c r="W822" s="154">
        <f t="shared" si="167"/>
        <v>0</v>
      </c>
      <c r="X822" s="137">
        <f t="shared" si="168"/>
        <v>0</v>
      </c>
      <c r="Y822" s="137">
        <f t="shared" si="169"/>
        <v>0</v>
      </c>
    </row>
    <row r="823" spans="1:25">
      <c r="A823" s="153">
        <v>1923</v>
      </c>
      <c r="B823" s="153" t="s">
        <v>164</v>
      </c>
      <c r="C823" s="153" t="s">
        <v>165</v>
      </c>
      <c r="D823" s="153" t="s">
        <v>354</v>
      </c>
      <c r="E823" s="153" t="s">
        <v>167</v>
      </c>
      <c r="F823" s="136" t="s">
        <v>168</v>
      </c>
      <c r="G823" s="154">
        <v>27.7762588806</v>
      </c>
      <c r="H823" s="154">
        <v>0</v>
      </c>
      <c r="I823" s="154">
        <v>0</v>
      </c>
      <c r="J823" s="155">
        <f t="shared" si="157"/>
        <v>0</v>
      </c>
      <c r="K823" s="155">
        <f t="shared" si="158"/>
        <v>0</v>
      </c>
      <c r="L823" s="155">
        <f>IF(F823="Current ASP",IF(ISERROR(VLOOKUP(A823,#REF!,3,FALSE)),1,1-VLOOKUP(A823,#REF!,3,FALSE)),0)</f>
        <v>0</v>
      </c>
      <c r="M823" s="137">
        <v>3.4478551479699999</v>
      </c>
      <c r="N823" s="154">
        <f t="shared" si="159"/>
        <v>3.4478551479699999</v>
      </c>
      <c r="O823" s="154">
        <f t="shared" si="160"/>
        <v>0</v>
      </c>
      <c r="P823" s="154">
        <f t="shared" si="161"/>
        <v>0</v>
      </c>
      <c r="Q823" s="154">
        <v>918.87321708157833</v>
      </c>
      <c r="R823" s="154">
        <f t="shared" si="162"/>
        <v>918.87321708157833</v>
      </c>
      <c r="S823" s="154">
        <f t="shared" si="163"/>
        <v>0</v>
      </c>
      <c r="T823" s="154">
        <f t="shared" si="164"/>
        <v>0</v>
      </c>
      <c r="U823" s="154">
        <f t="shared" si="165"/>
        <v>922.32107222954835</v>
      </c>
      <c r="V823" s="154">
        <f t="shared" si="166"/>
        <v>0</v>
      </c>
      <c r="W823" s="154">
        <f t="shared" si="167"/>
        <v>0</v>
      </c>
      <c r="X823" s="137">
        <f t="shared" si="168"/>
        <v>0</v>
      </c>
      <c r="Y823" s="137">
        <f t="shared" si="169"/>
        <v>0</v>
      </c>
    </row>
    <row r="824" spans="1:25">
      <c r="A824" s="153">
        <v>1924</v>
      </c>
      <c r="B824" s="153" t="s">
        <v>164</v>
      </c>
      <c r="C824" s="153" t="s">
        <v>165</v>
      </c>
      <c r="D824" s="153" t="s">
        <v>354</v>
      </c>
      <c r="E824" s="153" t="s">
        <v>167</v>
      </c>
      <c r="F824" s="136" t="s">
        <v>168</v>
      </c>
      <c r="G824" s="154">
        <v>38.710660257599997</v>
      </c>
      <c r="H824" s="154">
        <v>0</v>
      </c>
      <c r="I824" s="154">
        <v>0</v>
      </c>
      <c r="J824" s="155">
        <f t="shared" si="157"/>
        <v>0</v>
      </c>
      <c r="K824" s="155">
        <f t="shared" si="158"/>
        <v>0</v>
      </c>
      <c r="L824" s="155">
        <f>IF(F824="Current ASP",IF(ISERROR(VLOOKUP(A824,#REF!,3,FALSE)),1,1-VLOOKUP(A824,#REF!,3,FALSE)),0)</f>
        <v>0</v>
      </c>
      <c r="M824" s="137">
        <v>0</v>
      </c>
      <c r="N824" s="154">
        <f t="shared" si="159"/>
        <v>0</v>
      </c>
      <c r="O824" s="154">
        <f t="shared" si="160"/>
        <v>0</v>
      </c>
      <c r="P824" s="154">
        <f t="shared" si="161"/>
        <v>0</v>
      </c>
      <c r="Q824" s="154">
        <v>4917.5121236346631</v>
      </c>
      <c r="R824" s="154">
        <f t="shared" si="162"/>
        <v>4917.5121236346631</v>
      </c>
      <c r="S824" s="154">
        <f t="shared" si="163"/>
        <v>0</v>
      </c>
      <c r="T824" s="154">
        <f t="shared" si="164"/>
        <v>0</v>
      </c>
      <c r="U824" s="154">
        <f t="shared" si="165"/>
        <v>4917.5121236346631</v>
      </c>
      <c r="V824" s="154">
        <f t="shared" si="166"/>
        <v>0</v>
      </c>
      <c r="W824" s="154">
        <f t="shared" si="167"/>
        <v>0</v>
      </c>
      <c r="X824" s="137">
        <f t="shared" si="168"/>
        <v>0</v>
      </c>
      <c r="Y824" s="137">
        <f t="shared" si="169"/>
        <v>0</v>
      </c>
    </row>
    <row r="825" spans="1:25">
      <c r="A825" s="153">
        <v>1925</v>
      </c>
      <c r="B825" s="153" t="s">
        <v>164</v>
      </c>
      <c r="C825" s="153" t="s">
        <v>165</v>
      </c>
      <c r="D825" s="153" t="s">
        <v>355</v>
      </c>
      <c r="E825" s="153" t="s">
        <v>167</v>
      </c>
      <c r="F825" s="136" t="s">
        <v>168</v>
      </c>
      <c r="G825" s="154">
        <v>20.087365258599998</v>
      </c>
      <c r="H825" s="154">
        <v>0</v>
      </c>
      <c r="I825" s="154">
        <v>0</v>
      </c>
      <c r="J825" s="155">
        <f t="shared" si="157"/>
        <v>0</v>
      </c>
      <c r="K825" s="155">
        <f t="shared" si="158"/>
        <v>0</v>
      </c>
      <c r="L825" s="155">
        <f>IF(F825="Current ASP",IF(ISERROR(VLOOKUP(A825,#REF!,3,FALSE)),1,1-VLOOKUP(A825,#REF!,3,FALSE)),0)</f>
        <v>0</v>
      </c>
      <c r="M825" s="137">
        <v>0</v>
      </c>
      <c r="N825" s="154">
        <f t="shared" si="159"/>
        <v>0</v>
      </c>
      <c r="O825" s="154">
        <f t="shared" si="160"/>
        <v>0</v>
      </c>
      <c r="P825" s="154">
        <f t="shared" si="161"/>
        <v>0</v>
      </c>
      <c r="Q825" s="154">
        <v>1393.1123449695665</v>
      </c>
      <c r="R825" s="154">
        <f t="shared" si="162"/>
        <v>1393.1123449695665</v>
      </c>
      <c r="S825" s="154">
        <f t="shared" si="163"/>
        <v>0</v>
      </c>
      <c r="T825" s="154">
        <f t="shared" si="164"/>
        <v>0</v>
      </c>
      <c r="U825" s="154">
        <f t="shared" si="165"/>
        <v>1393.1123449695665</v>
      </c>
      <c r="V825" s="154">
        <f t="shared" si="166"/>
        <v>0</v>
      </c>
      <c r="W825" s="154">
        <f t="shared" si="167"/>
        <v>0</v>
      </c>
      <c r="X825" s="137">
        <f t="shared" si="168"/>
        <v>0</v>
      </c>
      <c r="Y825" s="137">
        <f t="shared" si="169"/>
        <v>0</v>
      </c>
    </row>
    <row r="826" spans="1:25">
      <c r="A826" s="153">
        <v>1926</v>
      </c>
      <c r="B826" s="153" t="s">
        <v>164</v>
      </c>
      <c r="C826" s="153" t="s">
        <v>165</v>
      </c>
      <c r="D826" s="153" t="s">
        <v>355</v>
      </c>
      <c r="E826" s="153" t="s">
        <v>167</v>
      </c>
      <c r="F826" s="136" t="s">
        <v>168</v>
      </c>
      <c r="G826" s="154">
        <v>34.999818996899997</v>
      </c>
      <c r="H826" s="154">
        <v>0</v>
      </c>
      <c r="I826" s="154">
        <v>0</v>
      </c>
      <c r="J826" s="155">
        <f t="shared" si="157"/>
        <v>0</v>
      </c>
      <c r="K826" s="155">
        <f t="shared" si="158"/>
        <v>0</v>
      </c>
      <c r="L826" s="155">
        <f>IF(F826="Current ASP",IF(ISERROR(VLOOKUP(A826,#REF!,3,FALSE)),1,1-VLOOKUP(A826,#REF!,3,FALSE)),0)</f>
        <v>0</v>
      </c>
      <c r="M826" s="137">
        <v>0</v>
      </c>
      <c r="N826" s="154">
        <f t="shared" si="159"/>
        <v>0</v>
      </c>
      <c r="O826" s="154">
        <f t="shared" si="160"/>
        <v>0</v>
      </c>
      <c r="P826" s="154">
        <f t="shared" si="161"/>
        <v>0</v>
      </c>
      <c r="Q826" s="154">
        <v>1578.3130021394732</v>
      </c>
      <c r="R826" s="154">
        <f t="shared" si="162"/>
        <v>1578.3130021394732</v>
      </c>
      <c r="S826" s="154">
        <f t="shared" si="163"/>
        <v>0</v>
      </c>
      <c r="T826" s="154">
        <f t="shared" si="164"/>
        <v>0</v>
      </c>
      <c r="U826" s="154">
        <f t="shared" si="165"/>
        <v>1578.3130021394732</v>
      </c>
      <c r="V826" s="154">
        <f t="shared" si="166"/>
        <v>0</v>
      </c>
      <c r="W826" s="154">
        <f t="shared" si="167"/>
        <v>0</v>
      </c>
      <c r="X826" s="137">
        <f t="shared" si="168"/>
        <v>0</v>
      </c>
      <c r="Y826" s="137">
        <f t="shared" si="169"/>
        <v>0</v>
      </c>
    </row>
    <row r="827" spans="1:25">
      <c r="A827" s="153">
        <v>1927</v>
      </c>
      <c r="B827" s="153" t="s">
        <v>164</v>
      </c>
      <c r="C827" s="153" t="s">
        <v>165</v>
      </c>
      <c r="D827" s="153" t="s">
        <v>355</v>
      </c>
      <c r="E827" s="153" t="s">
        <v>167</v>
      </c>
      <c r="F827" s="136" t="s">
        <v>168</v>
      </c>
      <c r="G827" s="154">
        <v>28.278815033499999</v>
      </c>
      <c r="H827" s="154">
        <v>0</v>
      </c>
      <c r="I827" s="154">
        <v>0</v>
      </c>
      <c r="J827" s="155">
        <f t="shared" si="157"/>
        <v>0</v>
      </c>
      <c r="K827" s="155">
        <f t="shared" si="158"/>
        <v>0</v>
      </c>
      <c r="L827" s="155">
        <f>IF(F827="Current ASP",IF(ISERROR(VLOOKUP(A827,#REF!,3,FALSE)),1,1-VLOOKUP(A827,#REF!,3,FALSE)),0)</f>
        <v>0</v>
      </c>
      <c r="M827" s="137">
        <v>1.7239275681699999</v>
      </c>
      <c r="N827" s="154">
        <f t="shared" si="159"/>
        <v>1.7239275681699999</v>
      </c>
      <c r="O827" s="154">
        <f t="shared" si="160"/>
        <v>0</v>
      </c>
      <c r="P827" s="154">
        <f t="shared" si="161"/>
        <v>0</v>
      </c>
      <c r="Q827" s="154">
        <v>812.72482474407582</v>
      </c>
      <c r="R827" s="154">
        <f t="shared" si="162"/>
        <v>812.72482474407582</v>
      </c>
      <c r="S827" s="154">
        <f t="shared" si="163"/>
        <v>0</v>
      </c>
      <c r="T827" s="154">
        <f t="shared" si="164"/>
        <v>0</v>
      </c>
      <c r="U827" s="154">
        <f t="shared" si="165"/>
        <v>814.4487523122458</v>
      </c>
      <c r="V827" s="154">
        <f t="shared" si="166"/>
        <v>0</v>
      </c>
      <c r="W827" s="154">
        <f t="shared" si="167"/>
        <v>0</v>
      </c>
      <c r="X827" s="137">
        <f t="shared" si="168"/>
        <v>0</v>
      </c>
      <c r="Y827" s="137">
        <f t="shared" si="169"/>
        <v>0</v>
      </c>
    </row>
    <row r="828" spans="1:25">
      <c r="A828" s="153">
        <v>1928</v>
      </c>
      <c r="B828" s="153" t="s">
        <v>164</v>
      </c>
      <c r="C828" s="153" t="s">
        <v>165</v>
      </c>
      <c r="D828" s="153" t="s">
        <v>356</v>
      </c>
      <c r="E828" s="153" t="s">
        <v>167</v>
      </c>
      <c r="F828" s="136" t="s">
        <v>168</v>
      </c>
      <c r="G828" s="154">
        <v>47.501115367700002</v>
      </c>
      <c r="H828" s="154">
        <v>0</v>
      </c>
      <c r="I828" s="154">
        <v>0</v>
      </c>
      <c r="J828" s="155">
        <f t="shared" si="157"/>
        <v>0</v>
      </c>
      <c r="K828" s="155">
        <f t="shared" si="158"/>
        <v>0</v>
      </c>
      <c r="L828" s="155">
        <f>IF(F828="Current ASP",IF(ISERROR(VLOOKUP(A828,#REF!,3,FALSE)),1,1-VLOOKUP(A828,#REF!,3,FALSE)),0)</f>
        <v>0</v>
      </c>
      <c r="M828" s="137">
        <v>0</v>
      </c>
      <c r="N828" s="154">
        <f t="shared" si="159"/>
        <v>0</v>
      </c>
      <c r="O828" s="154">
        <f t="shared" si="160"/>
        <v>0</v>
      </c>
      <c r="P828" s="154">
        <f t="shared" si="161"/>
        <v>0</v>
      </c>
      <c r="Q828" s="154">
        <v>1785.5760137587029</v>
      </c>
      <c r="R828" s="154">
        <f t="shared" si="162"/>
        <v>1785.5760137587029</v>
      </c>
      <c r="S828" s="154">
        <f t="shared" si="163"/>
        <v>0</v>
      </c>
      <c r="T828" s="154">
        <f t="shared" si="164"/>
        <v>0</v>
      </c>
      <c r="U828" s="154">
        <f t="shared" si="165"/>
        <v>1785.5760137587029</v>
      </c>
      <c r="V828" s="154">
        <f t="shared" si="166"/>
        <v>0</v>
      </c>
      <c r="W828" s="154">
        <f t="shared" si="167"/>
        <v>0</v>
      </c>
      <c r="X828" s="137">
        <f t="shared" si="168"/>
        <v>0</v>
      </c>
      <c r="Y828" s="137">
        <f t="shared" si="169"/>
        <v>0</v>
      </c>
    </row>
    <row r="829" spans="1:25">
      <c r="A829" s="153">
        <v>1929</v>
      </c>
      <c r="B829" s="153" t="s">
        <v>164</v>
      </c>
      <c r="C829" s="153" t="s">
        <v>165</v>
      </c>
      <c r="D829" s="153" t="s">
        <v>356</v>
      </c>
      <c r="E829" s="153" t="s">
        <v>167</v>
      </c>
      <c r="F829" s="136" t="s">
        <v>168</v>
      </c>
      <c r="G829" s="154">
        <v>40.413423894700003</v>
      </c>
      <c r="H829" s="154">
        <v>0</v>
      </c>
      <c r="I829" s="154">
        <v>0</v>
      </c>
      <c r="J829" s="155">
        <f t="shared" si="157"/>
        <v>0</v>
      </c>
      <c r="K829" s="155">
        <f t="shared" si="158"/>
        <v>0</v>
      </c>
      <c r="L829" s="155">
        <f>IF(F829="Current ASP",IF(ISERROR(VLOOKUP(A829,#REF!,3,FALSE)),1,1-VLOOKUP(A829,#REF!,3,FALSE)),0)</f>
        <v>0</v>
      </c>
      <c r="M829" s="137">
        <v>0</v>
      </c>
      <c r="N829" s="154">
        <f t="shared" si="159"/>
        <v>0</v>
      </c>
      <c r="O829" s="154">
        <f t="shared" si="160"/>
        <v>0</v>
      </c>
      <c r="P829" s="154">
        <f t="shared" si="161"/>
        <v>0</v>
      </c>
      <c r="Q829" s="154">
        <v>2219.1610361197863</v>
      </c>
      <c r="R829" s="154">
        <f t="shared" si="162"/>
        <v>2219.1610361197863</v>
      </c>
      <c r="S829" s="154">
        <f t="shared" si="163"/>
        <v>0</v>
      </c>
      <c r="T829" s="154">
        <f t="shared" si="164"/>
        <v>0</v>
      </c>
      <c r="U829" s="154">
        <f t="shared" si="165"/>
        <v>2219.1610361197863</v>
      </c>
      <c r="V829" s="154">
        <f t="shared" si="166"/>
        <v>0</v>
      </c>
      <c r="W829" s="154">
        <f t="shared" si="167"/>
        <v>0</v>
      </c>
      <c r="X829" s="137">
        <f t="shared" si="168"/>
        <v>0</v>
      </c>
      <c r="Y829" s="137">
        <f t="shared" si="169"/>
        <v>0</v>
      </c>
    </row>
    <row r="830" spans="1:25">
      <c r="A830" s="153">
        <v>1930</v>
      </c>
      <c r="B830" s="153" t="s">
        <v>164</v>
      </c>
      <c r="C830" s="153" t="s">
        <v>165</v>
      </c>
      <c r="D830" s="153" t="s">
        <v>356</v>
      </c>
      <c r="E830" s="153" t="s">
        <v>167</v>
      </c>
      <c r="F830" s="136" t="s">
        <v>168</v>
      </c>
      <c r="G830" s="154">
        <v>15.3860123763</v>
      </c>
      <c r="H830" s="154">
        <v>0</v>
      </c>
      <c r="I830" s="154">
        <v>0</v>
      </c>
      <c r="J830" s="155">
        <f t="shared" si="157"/>
        <v>0</v>
      </c>
      <c r="K830" s="155">
        <f t="shared" si="158"/>
        <v>0</v>
      </c>
      <c r="L830" s="155">
        <f>IF(F830="Current ASP",IF(ISERROR(VLOOKUP(A830,#REF!,3,FALSE)),1,1-VLOOKUP(A830,#REF!,3,FALSE)),0)</f>
        <v>0</v>
      </c>
      <c r="M830" s="137">
        <v>0</v>
      </c>
      <c r="N830" s="154">
        <f t="shared" si="159"/>
        <v>0</v>
      </c>
      <c r="O830" s="154">
        <f t="shared" si="160"/>
        <v>0</v>
      </c>
      <c r="P830" s="154">
        <f t="shared" si="161"/>
        <v>0</v>
      </c>
      <c r="Q830" s="154">
        <v>1190.5163733509928</v>
      </c>
      <c r="R830" s="154">
        <f t="shared" si="162"/>
        <v>1190.5163733509928</v>
      </c>
      <c r="S830" s="154">
        <f t="shared" si="163"/>
        <v>0</v>
      </c>
      <c r="T830" s="154">
        <f t="shared" si="164"/>
        <v>0</v>
      </c>
      <c r="U830" s="154">
        <f t="shared" si="165"/>
        <v>1190.5163733509928</v>
      </c>
      <c r="V830" s="154">
        <f t="shared" si="166"/>
        <v>0</v>
      </c>
      <c r="W830" s="154">
        <f t="shared" si="167"/>
        <v>0</v>
      </c>
      <c r="X830" s="137">
        <f t="shared" si="168"/>
        <v>0</v>
      </c>
      <c r="Y830" s="137">
        <f t="shared" si="169"/>
        <v>0</v>
      </c>
    </row>
    <row r="831" spans="1:25">
      <c r="A831" s="153">
        <v>1931</v>
      </c>
      <c r="B831" s="153" t="s">
        <v>164</v>
      </c>
      <c r="C831" s="153" t="s">
        <v>165</v>
      </c>
      <c r="D831" s="153" t="s">
        <v>356</v>
      </c>
      <c r="E831" s="153" t="s">
        <v>167</v>
      </c>
      <c r="F831" s="136" t="s">
        <v>168</v>
      </c>
      <c r="G831" s="154">
        <v>14.014572641499999</v>
      </c>
      <c r="H831" s="154">
        <v>0</v>
      </c>
      <c r="I831" s="154">
        <v>0</v>
      </c>
      <c r="J831" s="155">
        <f t="shared" si="157"/>
        <v>0</v>
      </c>
      <c r="K831" s="155">
        <f t="shared" si="158"/>
        <v>0</v>
      </c>
      <c r="L831" s="155">
        <f>IF(F831="Current ASP",IF(ISERROR(VLOOKUP(A831,#REF!,3,FALSE)),1,1-VLOOKUP(A831,#REF!,3,FALSE)),0)</f>
        <v>0</v>
      </c>
      <c r="M831" s="137">
        <v>0</v>
      </c>
      <c r="N831" s="154">
        <f t="shared" si="159"/>
        <v>0</v>
      </c>
      <c r="O831" s="154">
        <f t="shared" si="160"/>
        <v>0</v>
      </c>
      <c r="P831" s="154">
        <f t="shared" si="161"/>
        <v>0</v>
      </c>
      <c r="Q831" s="154">
        <v>2187.9622271816957</v>
      </c>
      <c r="R831" s="154">
        <f t="shared" si="162"/>
        <v>2187.9622271816957</v>
      </c>
      <c r="S831" s="154">
        <f t="shared" si="163"/>
        <v>0</v>
      </c>
      <c r="T831" s="154">
        <f t="shared" si="164"/>
        <v>0</v>
      </c>
      <c r="U831" s="154">
        <f t="shared" si="165"/>
        <v>2187.9622271816957</v>
      </c>
      <c r="V831" s="154">
        <f t="shared" si="166"/>
        <v>0</v>
      </c>
      <c r="W831" s="154">
        <f t="shared" si="167"/>
        <v>0</v>
      </c>
      <c r="X831" s="137">
        <f t="shared" si="168"/>
        <v>0</v>
      </c>
      <c r="Y831" s="137">
        <f t="shared" si="169"/>
        <v>0</v>
      </c>
    </row>
    <row r="832" spans="1:25">
      <c r="A832" s="153">
        <v>1932</v>
      </c>
      <c r="B832" s="153" t="s">
        <v>164</v>
      </c>
      <c r="C832" s="153" t="s">
        <v>165</v>
      </c>
      <c r="D832" s="153" t="s">
        <v>349</v>
      </c>
      <c r="E832" s="153" t="s">
        <v>167</v>
      </c>
      <c r="F832" s="136" t="s">
        <v>168</v>
      </c>
      <c r="G832" s="154">
        <v>19.303334207199999</v>
      </c>
      <c r="H832" s="154">
        <v>0</v>
      </c>
      <c r="I832" s="154">
        <v>0</v>
      </c>
      <c r="J832" s="155">
        <f t="shared" si="157"/>
        <v>0</v>
      </c>
      <c r="K832" s="155">
        <f t="shared" si="158"/>
        <v>0</v>
      </c>
      <c r="L832" s="155">
        <f>IF(F832="Current ASP",IF(ISERROR(VLOOKUP(A832,#REF!,3,FALSE)),1,1-VLOOKUP(A832,#REF!,3,FALSE)),0)</f>
        <v>0</v>
      </c>
      <c r="M832" s="137">
        <v>0</v>
      </c>
      <c r="N832" s="154">
        <f t="shared" si="159"/>
        <v>0</v>
      </c>
      <c r="O832" s="154">
        <f t="shared" si="160"/>
        <v>0</v>
      </c>
      <c r="P832" s="154">
        <f t="shared" si="161"/>
        <v>0</v>
      </c>
      <c r="Q832" s="154">
        <v>1235.6912409109564</v>
      </c>
      <c r="R832" s="154">
        <f t="shared" si="162"/>
        <v>1235.6912409109564</v>
      </c>
      <c r="S832" s="154">
        <f t="shared" si="163"/>
        <v>0</v>
      </c>
      <c r="T832" s="154">
        <f t="shared" si="164"/>
        <v>0</v>
      </c>
      <c r="U832" s="154">
        <f t="shared" si="165"/>
        <v>1235.6912409109564</v>
      </c>
      <c r="V832" s="154">
        <f t="shared" si="166"/>
        <v>0</v>
      </c>
      <c r="W832" s="154">
        <f t="shared" si="167"/>
        <v>0</v>
      </c>
      <c r="X832" s="137">
        <f t="shared" si="168"/>
        <v>0</v>
      </c>
      <c r="Y832" s="137">
        <f t="shared" si="169"/>
        <v>0</v>
      </c>
    </row>
    <row r="833" spans="1:25">
      <c r="A833" s="153">
        <v>1933</v>
      </c>
      <c r="B833" s="153" t="s">
        <v>164</v>
      </c>
      <c r="C833" s="153" t="s">
        <v>165</v>
      </c>
      <c r="D833" s="153" t="s">
        <v>356</v>
      </c>
      <c r="E833" s="153" t="s">
        <v>167</v>
      </c>
      <c r="F833" s="136" t="s">
        <v>168</v>
      </c>
      <c r="G833" s="154">
        <v>6.4982887804000002</v>
      </c>
      <c r="H833" s="154">
        <v>0</v>
      </c>
      <c r="I833" s="154">
        <v>0</v>
      </c>
      <c r="J833" s="155">
        <f t="shared" si="157"/>
        <v>0</v>
      </c>
      <c r="K833" s="155">
        <f t="shared" si="158"/>
        <v>0</v>
      </c>
      <c r="L833" s="155">
        <f>IF(F833="Current ASP",IF(ISERROR(VLOOKUP(A833,#REF!,3,FALSE)),1,1-VLOOKUP(A833,#REF!,3,FALSE)),0)</f>
        <v>0</v>
      </c>
      <c r="M833" s="137">
        <v>0</v>
      </c>
      <c r="N833" s="154">
        <f t="shared" si="159"/>
        <v>0</v>
      </c>
      <c r="O833" s="154">
        <f t="shared" si="160"/>
        <v>0</v>
      </c>
      <c r="P833" s="154">
        <f t="shared" si="161"/>
        <v>0</v>
      </c>
      <c r="Q833" s="154">
        <v>746.08798725148938</v>
      </c>
      <c r="R833" s="154">
        <f t="shared" si="162"/>
        <v>746.08798725148938</v>
      </c>
      <c r="S833" s="154">
        <f t="shared" si="163"/>
        <v>0</v>
      </c>
      <c r="T833" s="154">
        <f t="shared" si="164"/>
        <v>0</v>
      </c>
      <c r="U833" s="154">
        <f t="shared" si="165"/>
        <v>746.08798725148938</v>
      </c>
      <c r="V833" s="154">
        <f t="shared" si="166"/>
        <v>0</v>
      </c>
      <c r="W833" s="154">
        <f t="shared" si="167"/>
        <v>0</v>
      </c>
      <c r="X833" s="137">
        <f t="shared" si="168"/>
        <v>0</v>
      </c>
      <c r="Y833" s="137">
        <f t="shared" si="169"/>
        <v>0</v>
      </c>
    </row>
    <row r="834" spans="1:25">
      <c r="A834" s="153">
        <v>1934</v>
      </c>
      <c r="B834" s="153" t="s">
        <v>164</v>
      </c>
      <c r="C834" s="153" t="s">
        <v>165</v>
      </c>
      <c r="D834" s="153" t="s">
        <v>357</v>
      </c>
      <c r="E834" s="153" t="s">
        <v>167</v>
      </c>
      <c r="F834" s="136" t="s">
        <v>168</v>
      </c>
      <c r="G834" s="154">
        <v>12.943607868799999</v>
      </c>
      <c r="H834" s="154">
        <v>0</v>
      </c>
      <c r="I834" s="154">
        <v>0</v>
      </c>
      <c r="J834" s="155">
        <f t="shared" si="157"/>
        <v>0</v>
      </c>
      <c r="K834" s="155">
        <f t="shared" si="158"/>
        <v>0</v>
      </c>
      <c r="L834" s="155">
        <f>IF(F834="Current ASP",IF(ISERROR(VLOOKUP(A834,#REF!,3,FALSE)),1,1-VLOOKUP(A834,#REF!,3,FALSE)),0)</f>
        <v>0</v>
      </c>
      <c r="M834" s="137">
        <v>0</v>
      </c>
      <c r="N834" s="154">
        <f t="shared" si="159"/>
        <v>0</v>
      </c>
      <c r="O834" s="154">
        <f t="shared" si="160"/>
        <v>0</v>
      </c>
      <c r="P834" s="154">
        <f t="shared" si="161"/>
        <v>0</v>
      </c>
      <c r="Q834" s="154">
        <v>840.14688717422746</v>
      </c>
      <c r="R834" s="154">
        <f t="shared" si="162"/>
        <v>840.14688717422746</v>
      </c>
      <c r="S834" s="154">
        <f t="shared" si="163"/>
        <v>0</v>
      </c>
      <c r="T834" s="154">
        <f t="shared" si="164"/>
        <v>0</v>
      </c>
      <c r="U834" s="154">
        <f t="shared" si="165"/>
        <v>840.14688717422746</v>
      </c>
      <c r="V834" s="154">
        <f t="shared" si="166"/>
        <v>0</v>
      </c>
      <c r="W834" s="154">
        <f t="shared" si="167"/>
        <v>0</v>
      </c>
      <c r="X834" s="137">
        <f t="shared" si="168"/>
        <v>0</v>
      </c>
      <c r="Y834" s="137">
        <f t="shared" si="169"/>
        <v>0</v>
      </c>
    </row>
    <row r="835" spans="1:25">
      <c r="A835" s="153">
        <v>1935</v>
      </c>
      <c r="B835" s="153" t="s">
        <v>164</v>
      </c>
      <c r="C835" s="153" t="s">
        <v>165</v>
      </c>
      <c r="D835" s="153" t="s">
        <v>357</v>
      </c>
      <c r="E835" s="153" t="s">
        <v>167</v>
      </c>
      <c r="F835" s="136" t="s">
        <v>168</v>
      </c>
      <c r="G835" s="154">
        <v>15.2848609199</v>
      </c>
      <c r="H835" s="154">
        <v>0</v>
      </c>
      <c r="I835" s="154">
        <v>0</v>
      </c>
      <c r="J835" s="155">
        <f t="shared" si="157"/>
        <v>0</v>
      </c>
      <c r="K835" s="155">
        <f t="shared" si="158"/>
        <v>0</v>
      </c>
      <c r="L835" s="155">
        <f>IF(F835="Current ASP",IF(ISERROR(VLOOKUP(A835,#REF!,3,FALSE)),1,1-VLOOKUP(A835,#REF!,3,FALSE)),0)</f>
        <v>0</v>
      </c>
      <c r="M835" s="137">
        <v>0</v>
      </c>
      <c r="N835" s="154">
        <f t="shared" si="159"/>
        <v>0</v>
      </c>
      <c r="O835" s="154">
        <f t="shared" si="160"/>
        <v>0</v>
      </c>
      <c r="P835" s="154">
        <f t="shared" si="161"/>
        <v>0</v>
      </c>
      <c r="Q835" s="154">
        <v>286.24734295992755</v>
      </c>
      <c r="R835" s="154">
        <f t="shared" si="162"/>
        <v>286.24734295992755</v>
      </c>
      <c r="S835" s="154">
        <f t="shared" si="163"/>
        <v>0</v>
      </c>
      <c r="T835" s="154">
        <f t="shared" si="164"/>
        <v>0</v>
      </c>
      <c r="U835" s="154">
        <f t="shared" si="165"/>
        <v>286.24734295992755</v>
      </c>
      <c r="V835" s="154">
        <f t="shared" si="166"/>
        <v>0</v>
      </c>
      <c r="W835" s="154">
        <f t="shared" si="167"/>
        <v>0</v>
      </c>
      <c r="X835" s="137">
        <f t="shared" si="168"/>
        <v>0</v>
      </c>
      <c r="Y835" s="137">
        <f t="shared" si="169"/>
        <v>0</v>
      </c>
    </row>
    <row r="836" spans="1:25">
      <c r="A836" s="153">
        <v>1936</v>
      </c>
      <c r="B836" s="153" t="s">
        <v>164</v>
      </c>
      <c r="C836" s="153" t="s">
        <v>165</v>
      </c>
      <c r="D836" s="153" t="s">
        <v>357</v>
      </c>
      <c r="E836" s="153" t="s">
        <v>167</v>
      </c>
      <c r="F836" s="136" t="s">
        <v>168</v>
      </c>
      <c r="G836" s="154">
        <v>17.504395783300001</v>
      </c>
      <c r="H836" s="154">
        <v>0</v>
      </c>
      <c r="I836" s="154">
        <v>0</v>
      </c>
      <c r="J836" s="155">
        <f t="shared" si="157"/>
        <v>0</v>
      </c>
      <c r="K836" s="155">
        <f t="shared" si="158"/>
        <v>0</v>
      </c>
      <c r="L836" s="155">
        <f>IF(F836="Current ASP",IF(ISERROR(VLOOKUP(A836,#REF!,3,FALSE)),1,1-VLOOKUP(A836,#REF!,3,FALSE)),0)</f>
        <v>0</v>
      </c>
      <c r="M836" s="137">
        <v>0</v>
      </c>
      <c r="N836" s="154">
        <f t="shared" si="159"/>
        <v>0</v>
      </c>
      <c r="O836" s="154">
        <f t="shared" si="160"/>
        <v>0</v>
      </c>
      <c r="P836" s="154">
        <f t="shared" si="161"/>
        <v>0</v>
      </c>
      <c r="Q836" s="154">
        <v>3512.0485661217394</v>
      </c>
      <c r="R836" s="154">
        <f t="shared" si="162"/>
        <v>3512.0485661217394</v>
      </c>
      <c r="S836" s="154">
        <f t="shared" si="163"/>
        <v>0</v>
      </c>
      <c r="T836" s="154">
        <f t="shared" si="164"/>
        <v>0</v>
      </c>
      <c r="U836" s="154">
        <f t="shared" si="165"/>
        <v>3512.0485661217394</v>
      </c>
      <c r="V836" s="154">
        <f t="shared" si="166"/>
        <v>0</v>
      </c>
      <c r="W836" s="154">
        <f t="shared" si="167"/>
        <v>0</v>
      </c>
      <c r="X836" s="137">
        <f t="shared" si="168"/>
        <v>0</v>
      </c>
      <c r="Y836" s="137">
        <f t="shared" si="169"/>
        <v>0</v>
      </c>
    </row>
    <row r="837" spans="1:25">
      <c r="A837" s="153">
        <v>1937</v>
      </c>
      <c r="B837" s="153" t="s">
        <v>164</v>
      </c>
      <c r="C837" s="153" t="s">
        <v>165</v>
      </c>
      <c r="D837" s="153" t="s">
        <v>354</v>
      </c>
      <c r="E837" s="153" t="s">
        <v>167</v>
      </c>
      <c r="F837" s="136" t="s">
        <v>168</v>
      </c>
      <c r="G837" s="154">
        <v>13.825869903099999</v>
      </c>
      <c r="H837" s="154">
        <v>0</v>
      </c>
      <c r="I837" s="154">
        <v>0</v>
      </c>
      <c r="J837" s="155">
        <f t="shared" si="157"/>
        <v>0</v>
      </c>
      <c r="K837" s="155">
        <f t="shared" si="158"/>
        <v>0</v>
      </c>
      <c r="L837" s="155">
        <f>IF(F837="Current ASP",IF(ISERROR(VLOOKUP(A837,#REF!,3,FALSE)),1,1-VLOOKUP(A837,#REF!,3,FALSE)),0)</f>
        <v>0</v>
      </c>
      <c r="M837" s="137">
        <v>0</v>
      </c>
      <c r="N837" s="154">
        <f t="shared" si="159"/>
        <v>0</v>
      </c>
      <c r="O837" s="154">
        <f t="shared" si="160"/>
        <v>0</v>
      </c>
      <c r="P837" s="154">
        <f t="shared" si="161"/>
        <v>0</v>
      </c>
      <c r="Q837" s="154">
        <v>3468.0392712447124</v>
      </c>
      <c r="R837" s="154">
        <f t="shared" si="162"/>
        <v>3468.0392712447124</v>
      </c>
      <c r="S837" s="154">
        <f t="shared" si="163"/>
        <v>0</v>
      </c>
      <c r="T837" s="154">
        <f t="shared" si="164"/>
        <v>0</v>
      </c>
      <c r="U837" s="154">
        <f t="shared" si="165"/>
        <v>3468.0392712447124</v>
      </c>
      <c r="V837" s="154">
        <f t="shared" si="166"/>
        <v>0</v>
      </c>
      <c r="W837" s="154">
        <f t="shared" si="167"/>
        <v>0</v>
      </c>
      <c r="X837" s="137">
        <f t="shared" si="168"/>
        <v>0</v>
      </c>
      <c r="Y837" s="137">
        <f t="shared" si="169"/>
        <v>0</v>
      </c>
    </row>
    <row r="838" spans="1:25">
      <c r="A838" s="153">
        <v>1938</v>
      </c>
      <c r="B838" s="153" t="s">
        <v>164</v>
      </c>
      <c r="C838" s="153" t="s">
        <v>165</v>
      </c>
      <c r="D838" s="153" t="s">
        <v>357</v>
      </c>
      <c r="E838" s="153" t="s">
        <v>167</v>
      </c>
      <c r="F838" s="136" t="s">
        <v>168</v>
      </c>
      <c r="G838" s="154">
        <v>17.012928914</v>
      </c>
      <c r="H838" s="154">
        <v>0</v>
      </c>
      <c r="I838" s="154">
        <v>0</v>
      </c>
      <c r="J838" s="155">
        <f t="shared" si="157"/>
        <v>0</v>
      </c>
      <c r="K838" s="155">
        <f t="shared" si="158"/>
        <v>0</v>
      </c>
      <c r="L838" s="155">
        <f>IF(F838="Current ASP",IF(ISERROR(VLOOKUP(A838,#REF!,3,FALSE)),1,1-VLOOKUP(A838,#REF!,3,FALSE)),0)</f>
        <v>0</v>
      </c>
      <c r="M838" s="137">
        <v>0</v>
      </c>
      <c r="N838" s="154">
        <f t="shared" si="159"/>
        <v>0</v>
      </c>
      <c r="O838" s="154">
        <f t="shared" si="160"/>
        <v>0</v>
      </c>
      <c r="P838" s="154">
        <f t="shared" si="161"/>
        <v>0</v>
      </c>
      <c r="Q838" s="154">
        <v>1456.1294633341872</v>
      </c>
      <c r="R838" s="154">
        <f t="shared" si="162"/>
        <v>1456.1294633341872</v>
      </c>
      <c r="S838" s="154">
        <f t="shared" si="163"/>
        <v>0</v>
      </c>
      <c r="T838" s="154">
        <f t="shared" si="164"/>
        <v>0</v>
      </c>
      <c r="U838" s="154">
        <f t="shared" si="165"/>
        <v>1456.1294633341872</v>
      </c>
      <c r="V838" s="154">
        <f t="shared" si="166"/>
        <v>0</v>
      </c>
      <c r="W838" s="154">
        <f t="shared" si="167"/>
        <v>0</v>
      </c>
      <c r="X838" s="137">
        <f t="shared" si="168"/>
        <v>0</v>
      </c>
      <c r="Y838" s="137">
        <f t="shared" si="169"/>
        <v>0</v>
      </c>
    </row>
    <row r="839" spans="1:25">
      <c r="A839" s="153">
        <v>1939</v>
      </c>
      <c r="B839" s="153" t="s">
        <v>164</v>
      </c>
      <c r="C839" s="153" t="s">
        <v>165</v>
      </c>
      <c r="D839" s="153" t="s">
        <v>357</v>
      </c>
      <c r="E839" s="153" t="s">
        <v>167</v>
      </c>
      <c r="F839" s="136" t="s">
        <v>168</v>
      </c>
      <c r="G839" s="154">
        <v>13.752260055100001</v>
      </c>
      <c r="H839" s="154">
        <v>0</v>
      </c>
      <c r="I839" s="154">
        <v>0</v>
      </c>
      <c r="J839" s="155">
        <f t="shared" si="157"/>
        <v>0</v>
      </c>
      <c r="K839" s="155">
        <f t="shared" si="158"/>
        <v>0</v>
      </c>
      <c r="L839" s="155">
        <f>IF(F839="Current ASP",IF(ISERROR(VLOOKUP(A839,#REF!,3,FALSE)),1,1-VLOOKUP(A839,#REF!,3,FALSE)),0)</f>
        <v>0</v>
      </c>
      <c r="M839" s="137">
        <v>0</v>
      </c>
      <c r="N839" s="154">
        <f t="shared" si="159"/>
        <v>0</v>
      </c>
      <c r="O839" s="154">
        <f t="shared" si="160"/>
        <v>0</v>
      </c>
      <c r="P839" s="154">
        <f t="shared" si="161"/>
        <v>0</v>
      </c>
      <c r="Q839" s="154">
        <v>929.53916515587844</v>
      </c>
      <c r="R839" s="154">
        <f t="shared" si="162"/>
        <v>929.53916515587844</v>
      </c>
      <c r="S839" s="154">
        <f t="shared" si="163"/>
        <v>0</v>
      </c>
      <c r="T839" s="154">
        <f t="shared" si="164"/>
        <v>0</v>
      </c>
      <c r="U839" s="154">
        <f t="shared" si="165"/>
        <v>929.53916515587844</v>
      </c>
      <c r="V839" s="154">
        <f t="shared" si="166"/>
        <v>0</v>
      </c>
      <c r="W839" s="154">
        <f t="shared" si="167"/>
        <v>0</v>
      </c>
      <c r="X839" s="137">
        <f t="shared" si="168"/>
        <v>0</v>
      </c>
      <c r="Y839" s="137">
        <f t="shared" si="169"/>
        <v>0</v>
      </c>
    </row>
    <row r="840" spans="1:25">
      <c r="A840" s="153">
        <v>1940</v>
      </c>
      <c r="B840" s="153" t="s">
        <v>164</v>
      </c>
      <c r="C840" s="153" t="s">
        <v>165</v>
      </c>
      <c r="D840" s="153" t="s">
        <v>357</v>
      </c>
      <c r="E840" s="153" t="s">
        <v>167</v>
      </c>
      <c r="F840" s="136" t="s">
        <v>168</v>
      </c>
      <c r="G840" s="154">
        <v>19.6864972644</v>
      </c>
      <c r="H840" s="154">
        <v>0</v>
      </c>
      <c r="I840" s="154">
        <v>0</v>
      </c>
      <c r="J840" s="155">
        <f t="shared" si="157"/>
        <v>0</v>
      </c>
      <c r="K840" s="155">
        <f t="shared" si="158"/>
        <v>0</v>
      </c>
      <c r="L840" s="155">
        <f>IF(F840="Current ASP",IF(ISERROR(VLOOKUP(A840,#REF!,3,FALSE)),1,1-VLOOKUP(A840,#REF!,3,FALSE)),0)</f>
        <v>0</v>
      </c>
      <c r="M840" s="137">
        <v>0</v>
      </c>
      <c r="N840" s="154">
        <f t="shared" si="159"/>
        <v>0</v>
      </c>
      <c r="O840" s="154">
        <f t="shared" si="160"/>
        <v>0</v>
      </c>
      <c r="P840" s="154">
        <f t="shared" si="161"/>
        <v>0</v>
      </c>
      <c r="Q840" s="154">
        <v>1112.2808995408898</v>
      </c>
      <c r="R840" s="154">
        <f t="shared" si="162"/>
        <v>1112.2808995408898</v>
      </c>
      <c r="S840" s="154">
        <f t="shared" si="163"/>
        <v>0</v>
      </c>
      <c r="T840" s="154">
        <f t="shared" si="164"/>
        <v>0</v>
      </c>
      <c r="U840" s="154">
        <f t="shared" si="165"/>
        <v>1112.2808995408898</v>
      </c>
      <c r="V840" s="154">
        <f t="shared" si="166"/>
        <v>0</v>
      </c>
      <c r="W840" s="154">
        <f t="shared" si="167"/>
        <v>0</v>
      </c>
      <c r="X840" s="137">
        <f t="shared" si="168"/>
        <v>0</v>
      </c>
      <c r="Y840" s="137">
        <f t="shared" si="169"/>
        <v>0</v>
      </c>
    </row>
    <row r="841" spans="1:25">
      <c r="A841" s="153">
        <v>1941</v>
      </c>
      <c r="B841" s="153" t="s">
        <v>164</v>
      </c>
      <c r="C841" s="153" t="s">
        <v>165</v>
      </c>
      <c r="D841" s="153" t="s">
        <v>357</v>
      </c>
      <c r="E841" s="153" t="s">
        <v>167</v>
      </c>
      <c r="F841" s="136" t="s">
        <v>168</v>
      </c>
      <c r="G841" s="154">
        <v>19.130518724400002</v>
      </c>
      <c r="H841" s="154">
        <v>0</v>
      </c>
      <c r="I841" s="154">
        <v>0</v>
      </c>
      <c r="J841" s="155">
        <f t="shared" si="157"/>
        <v>0</v>
      </c>
      <c r="K841" s="155">
        <f t="shared" si="158"/>
        <v>0</v>
      </c>
      <c r="L841" s="155">
        <f>IF(F841="Current ASP",IF(ISERROR(VLOOKUP(A841,#REF!,3,FALSE)),1,1-VLOOKUP(A841,#REF!,3,FALSE)),0)</f>
        <v>0</v>
      </c>
      <c r="M841" s="137">
        <v>4.4395511921599997</v>
      </c>
      <c r="N841" s="154">
        <f t="shared" si="159"/>
        <v>4.4395511921599997</v>
      </c>
      <c r="O841" s="154">
        <f t="shared" si="160"/>
        <v>0</v>
      </c>
      <c r="P841" s="154">
        <f t="shared" si="161"/>
        <v>0</v>
      </c>
      <c r="Q841" s="154">
        <v>1028.2738005830929</v>
      </c>
      <c r="R841" s="154">
        <f t="shared" si="162"/>
        <v>1028.2738005830929</v>
      </c>
      <c r="S841" s="154">
        <f t="shared" si="163"/>
        <v>0</v>
      </c>
      <c r="T841" s="154">
        <f t="shared" si="164"/>
        <v>0</v>
      </c>
      <c r="U841" s="154">
        <f t="shared" si="165"/>
        <v>1032.7133517752529</v>
      </c>
      <c r="V841" s="154">
        <f t="shared" si="166"/>
        <v>0</v>
      </c>
      <c r="W841" s="154">
        <f t="shared" si="167"/>
        <v>0</v>
      </c>
      <c r="X841" s="137">
        <f t="shared" si="168"/>
        <v>0</v>
      </c>
      <c r="Y841" s="137">
        <f t="shared" si="169"/>
        <v>0</v>
      </c>
    </row>
    <row r="842" spans="1:25">
      <c r="A842" s="153">
        <v>1942</v>
      </c>
      <c r="B842" s="153" t="s">
        <v>164</v>
      </c>
      <c r="C842" s="153" t="s">
        <v>165</v>
      </c>
      <c r="D842" s="153" t="s">
        <v>357</v>
      </c>
      <c r="E842" s="153" t="s">
        <v>167</v>
      </c>
      <c r="F842" s="136" t="s">
        <v>168</v>
      </c>
      <c r="G842" s="154">
        <v>10.885776025</v>
      </c>
      <c r="H842" s="154">
        <v>0</v>
      </c>
      <c r="I842" s="154">
        <v>0</v>
      </c>
      <c r="J842" s="155">
        <f t="shared" ref="J842:J905" si="170">IF(H842&gt;0,H842/G842,0)</f>
        <v>0</v>
      </c>
      <c r="K842" s="155">
        <f t="shared" ref="K842:K905" si="171">IF(E842="Greenfield",1-J842,0)</f>
        <v>0</v>
      </c>
      <c r="L842" s="155">
        <f>IF(F842="Current ASP",IF(ISERROR(VLOOKUP(A842,#REF!,3,FALSE)),1,1-VLOOKUP(A842,#REF!,3,FALSE)),0)</f>
        <v>0</v>
      </c>
      <c r="M842" s="137">
        <v>0</v>
      </c>
      <c r="N842" s="154">
        <f t="shared" ref="N842:N905" si="172">IF($E842="Established",$M842,0)</f>
        <v>0</v>
      </c>
      <c r="O842" s="154">
        <f t="shared" ref="O842:O905" si="173">IF($E842="Greenfield",$M842*J842,0)</f>
        <v>0</v>
      </c>
      <c r="P842" s="154">
        <f t="shared" ref="P842:P905" si="174">IF($E842="Greenfield",$M842*K842,0)</f>
        <v>0</v>
      </c>
      <c r="Q842" s="154">
        <v>411.15132701542257</v>
      </c>
      <c r="R842" s="154">
        <f t="shared" ref="R842:R905" si="175">IF($E842="Established",$Q842,0)</f>
        <v>411.15132701542257</v>
      </c>
      <c r="S842" s="154">
        <f t="shared" ref="S842:S905" si="176">IF($E842="Greenfield",$Q842*J842,0)</f>
        <v>0</v>
      </c>
      <c r="T842" s="154">
        <f t="shared" ref="T842:T905" si="177">IF($E842="Greenfield",$Q842*K842,0)</f>
        <v>0</v>
      </c>
      <c r="U842" s="154">
        <f t="shared" ref="U842:U905" si="178">N842+R842</f>
        <v>411.15132701542257</v>
      </c>
      <c r="V842" s="154">
        <f t="shared" ref="V842:V905" si="179">O842+S842</f>
        <v>0</v>
      </c>
      <c r="W842" s="154">
        <f t="shared" ref="W842:W905" si="180">P842+T842</f>
        <v>0</v>
      </c>
      <c r="X842" s="137">
        <f t="shared" ref="X842:X905" si="181">L842*M842*K842</f>
        <v>0</v>
      </c>
      <c r="Y842" s="137">
        <f t="shared" ref="Y842:Y905" si="182">Q842*L842*K842</f>
        <v>0</v>
      </c>
    </row>
    <row r="843" spans="1:25">
      <c r="A843" s="153">
        <v>1943</v>
      </c>
      <c r="B843" s="153" t="s">
        <v>164</v>
      </c>
      <c r="C843" s="153" t="s">
        <v>165</v>
      </c>
      <c r="D843" s="153" t="s">
        <v>355</v>
      </c>
      <c r="E843" s="153" t="s">
        <v>167</v>
      </c>
      <c r="F843" s="136" t="s">
        <v>168</v>
      </c>
      <c r="G843" s="154">
        <v>13.939476602099999</v>
      </c>
      <c r="H843" s="154">
        <v>0</v>
      </c>
      <c r="I843" s="154">
        <v>0</v>
      </c>
      <c r="J843" s="155">
        <f t="shared" si="170"/>
        <v>0</v>
      </c>
      <c r="K843" s="155">
        <f t="shared" si="171"/>
        <v>0</v>
      </c>
      <c r="L843" s="155">
        <f>IF(F843="Current ASP",IF(ISERROR(VLOOKUP(A843,#REF!,3,FALSE)),1,1-VLOOKUP(A843,#REF!,3,FALSE)),0)</f>
        <v>0</v>
      </c>
      <c r="M843" s="137">
        <v>0</v>
      </c>
      <c r="N843" s="154">
        <f t="shared" si="172"/>
        <v>0</v>
      </c>
      <c r="O843" s="154">
        <f t="shared" si="173"/>
        <v>0</v>
      </c>
      <c r="P843" s="154">
        <f t="shared" si="174"/>
        <v>0</v>
      </c>
      <c r="Q843" s="154">
        <v>554.10480521182853</v>
      </c>
      <c r="R843" s="154">
        <f t="shared" si="175"/>
        <v>554.10480521182853</v>
      </c>
      <c r="S843" s="154">
        <f t="shared" si="176"/>
        <v>0</v>
      </c>
      <c r="T843" s="154">
        <f t="shared" si="177"/>
        <v>0</v>
      </c>
      <c r="U843" s="154">
        <f t="shared" si="178"/>
        <v>554.10480521182853</v>
      </c>
      <c r="V843" s="154">
        <f t="shared" si="179"/>
        <v>0</v>
      </c>
      <c r="W843" s="154">
        <f t="shared" si="180"/>
        <v>0</v>
      </c>
      <c r="X843" s="137">
        <f t="shared" si="181"/>
        <v>0</v>
      </c>
      <c r="Y843" s="137">
        <f t="shared" si="182"/>
        <v>0</v>
      </c>
    </row>
    <row r="844" spans="1:25">
      <c r="A844" s="153">
        <v>1944</v>
      </c>
      <c r="B844" s="153" t="s">
        <v>164</v>
      </c>
      <c r="C844" s="153" t="s">
        <v>165</v>
      </c>
      <c r="D844" s="153" t="s">
        <v>355</v>
      </c>
      <c r="E844" s="153" t="s">
        <v>167</v>
      </c>
      <c r="F844" s="136" t="s">
        <v>168</v>
      </c>
      <c r="G844" s="154">
        <v>21.312520283600001</v>
      </c>
      <c r="H844" s="154">
        <v>0</v>
      </c>
      <c r="I844" s="154">
        <v>0</v>
      </c>
      <c r="J844" s="155">
        <f t="shared" si="170"/>
        <v>0</v>
      </c>
      <c r="K844" s="155">
        <f t="shared" si="171"/>
        <v>0</v>
      </c>
      <c r="L844" s="155">
        <f>IF(F844="Current ASP",IF(ISERROR(VLOOKUP(A844,#REF!,3,FALSE)),1,1-VLOOKUP(A844,#REF!,3,FALSE)),0)</f>
        <v>0</v>
      </c>
      <c r="M844" s="137">
        <v>0</v>
      </c>
      <c r="N844" s="154">
        <f t="shared" si="172"/>
        <v>0</v>
      </c>
      <c r="O844" s="154">
        <f t="shared" si="173"/>
        <v>0</v>
      </c>
      <c r="P844" s="154">
        <f t="shared" si="174"/>
        <v>0</v>
      </c>
      <c r="Q844" s="154">
        <v>1342.0754077630345</v>
      </c>
      <c r="R844" s="154">
        <f t="shared" si="175"/>
        <v>1342.0754077630345</v>
      </c>
      <c r="S844" s="154">
        <f t="shared" si="176"/>
        <v>0</v>
      </c>
      <c r="T844" s="154">
        <f t="shared" si="177"/>
        <v>0</v>
      </c>
      <c r="U844" s="154">
        <f t="shared" si="178"/>
        <v>1342.0754077630345</v>
      </c>
      <c r="V844" s="154">
        <f t="shared" si="179"/>
        <v>0</v>
      </c>
      <c r="W844" s="154">
        <f t="shared" si="180"/>
        <v>0</v>
      </c>
      <c r="X844" s="137">
        <f t="shared" si="181"/>
        <v>0</v>
      </c>
      <c r="Y844" s="137">
        <f t="shared" si="182"/>
        <v>0</v>
      </c>
    </row>
    <row r="845" spans="1:25">
      <c r="A845" s="153">
        <v>1945</v>
      </c>
      <c r="B845" s="153" t="s">
        <v>164</v>
      </c>
      <c r="C845" s="153" t="s">
        <v>165</v>
      </c>
      <c r="D845" s="153" t="s">
        <v>355</v>
      </c>
      <c r="E845" s="153" t="s">
        <v>167</v>
      </c>
      <c r="F845" s="136" t="s">
        <v>168</v>
      </c>
      <c r="G845" s="154">
        <v>33.136155344899997</v>
      </c>
      <c r="H845" s="154">
        <v>0</v>
      </c>
      <c r="I845" s="154">
        <v>0</v>
      </c>
      <c r="J845" s="155">
        <f t="shared" si="170"/>
        <v>0</v>
      </c>
      <c r="K845" s="155">
        <f t="shared" si="171"/>
        <v>0</v>
      </c>
      <c r="L845" s="155">
        <f>IF(F845="Current ASP",IF(ISERROR(VLOOKUP(A845,#REF!,3,FALSE)),1,1-VLOOKUP(A845,#REF!,3,FALSE)),0)</f>
        <v>0</v>
      </c>
      <c r="M845" s="137">
        <v>0</v>
      </c>
      <c r="N845" s="154">
        <f t="shared" si="172"/>
        <v>0</v>
      </c>
      <c r="O845" s="154">
        <f t="shared" si="173"/>
        <v>0</v>
      </c>
      <c r="P845" s="154">
        <f t="shared" si="174"/>
        <v>0</v>
      </c>
      <c r="Q845" s="154">
        <v>11533.276682844711</v>
      </c>
      <c r="R845" s="154">
        <f t="shared" si="175"/>
        <v>11533.276682844711</v>
      </c>
      <c r="S845" s="154">
        <f t="shared" si="176"/>
        <v>0</v>
      </c>
      <c r="T845" s="154">
        <f t="shared" si="177"/>
        <v>0</v>
      </c>
      <c r="U845" s="154">
        <f t="shared" si="178"/>
        <v>11533.276682844711</v>
      </c>
      <c r="V845" s="154">
        <f t="shared" si="179"/>
        <v>0</v>
      </c>
      <c r="W845" s="154">
        <f t="shared" si="180"/>
        <v>0</v>
      </c>
      <c r="X845" s="137">
        <f t="shared" si="181"/>
        <v>0</v>
      </c>
      <c r="Y845" s="137">
        <f t="shared" si="182"/>
        <v>0</v>
      </c>
    </row>
    <row r="846" spans="1:25">
      <c r="A846" s="153">
        <v>1946</v>
      </c>
      <c r="B846" s="153" t="s">
        <v>164</v>
      </c>
      <c r="C846" s="153" t="s">
        <v>165</v>
      </c>
      <c r="D846" s="153" t="s">
        <v>355</v>
      </c>
      <c r="E846" s="153" t="s">
        <v>167</v>
      </c>
      <c r="F846" s="136" t="s">
        <v>168</v>
      </c>
      <c r="G846" s="154">
        <v>6.2321468290300004</v>
      </c>
      <c r="H846" s="154">
        <v>0</v>
      </c>
      <c r="I846" s="154">
        <v>0</v>
      </c>
      <c r="J846" s="155">
        <f t="shared" si="170"/>
        <v>0</v>
      </c>
      <c r="K846" s="155">
        <f t="shared" si="171"/>
        <v>0</v>
      </c>
      <c r="L846" s="155">
        <f>IF(F846="Current ASP",IF(ISERROR(VLOOKUP(A846,#REF!,3,FALSE)),1,1-VLOOKUP(A846,#REF!,3,FALSE)),0)</f>
        <v>0</v>
      </c>
      <c r="M846" s="137">
        <v>0</v>
      </c>
      <c r="N846" s="154">
        <f t="shared" si="172"/>
        <v>0</v>
      </c>
      <c r="O846" s="154">
        <f t="shared" si="173"/>
        <v>0</v>
      </c>
      <c r="P846" s="154">
        <f t="shared" si="174"/>
        <v>0</v>
      </c>
      <c r="Q846" s="154">
        <v>357.95672083551312</v>
      </c>
      <c r="R846" s="154">
        <f t="shared" si="175"/>
        <v>357.95672083551312</v>
      </c>
      <c r="S846" s="154">
        <f t="shared" si="176"/>
        <v>0</v>
      </c>
      <c r="T846" s="154">
        <f t="shared" si="177"/>
        <v>0</v>
      </c>
      <c r="U846" s="154">
        <f t="shared" si="178"/>
        <v>357.95672083551312</v>
      </c>
      <c r="V846" s="154">
        <f t="shared" si="179"/>
        <v>0</v>
      </c>
      <c r="W846" s="154">
        <f t="shared" si="180"/>
        <v>0</v>
      </c>
      <c r="X846" s="137">
        <f t="shared" si="181"/>
        <v>0</v>
      </c>
      <c r="Y846" s="137">
        <f t="shared" si="182"/>
        <v>0</v>
      </c>
    </row>
    <row r="847" spans="1:25">
      <c r="A847" s="153">
        <v>1947</v>
      </c>
      <c r="B847" s="153" t="s">
        <v>164</v>
      </c>
      <c r="C847" s="153" t="s">
        <v>165</v>
      </c>
      <c r="D847" s="153" t="s">
        <v>355</v>
      </c>
      <c r="E847" s="153" t="s">
        <v>167</v>
      </c>
      <c r="F847" s="136" t="s">
        <v>168</v>
      </c>
      <c r="G847" s="154">
        <v>9.9909746650500004</v>
      </c>
      <c r="H847" s="154">
        <v>0</v>
      </c>
      <c r="I847" s="154">
        <v>0</v>
      </c>
      <c r="J847" s="155">
        <f t="shared" si="170"/>
        <v>0</v>
      </c>
      <c r="K847" s="155">
        <f t="shared" si="171"/>
        <v>0</v>
      </c>
      <c r="L847" s="155">
        <f>IF(F847="Current ASP",IF(ISERROR(VLOOKUP(A847,#REF!,3,FALSE)),1,1-VLOOKUP(A847,#REF!,3,FALSE)),0)</f>
        <v>0</v>
      </c>
      <c r="M847" s="137">
        <v>1020.26722249</v>
      </c>
      <c r="N847" s="154">
        <f t="shared" si="172"/>
        <v>1020.26722249</v>
      </c>
      <c r="O847" s="154">
        <f t="shared" si="173"/>
        <v>0</v>
      </c>
      <c r="P847" s="154">
        <f t="shared" si="174"/>
        <v>0</v>
      </c>
      <c r="Q847" s="154">
        <v>7023.7153565009467</v>
      </c>
      <c r="R847" s="154">
        <f t="shared" si="175"/>
        <v>7023.7153565009467</v>
      </c>
      <c r="S847" s="154">
        <f t="shared" si="176"/>
        <v>0</v>
      </c>
      <c r="T847" s="154">
        <f t="shared" si="177"/>
        <v>0</v>
      </c>
      <c r="U847" s="154">
        <f t="shared" si="178"/>
        <v>8043.9825789909464</v>
      </c>
      <c r="V847" s="154">
        <f t="shared" si="179"/>
        <v>0</v>
      </c>
      <c r="W847" s="154">
        <f t="shared" si="180"/>
        <v>0</v>
      </c>
      <c r="X847" s="137">
        <f t="shared" si="181"/>
        <v>0</v>
      </c>
      <c r="Y847" s="137">
        <f t="shared" si="182"/>
        <v>0</v>
      </c>
    </row>
    <row r="848" spans="1:25">
      <c r="A848" s="153">
        <v>1948</v>
      </c>
      <c r="B848" s="153" t="s">
        <v>164</v>
      </c>
      <c r="C848" s="153" t="s">
        <v>165</v>
      </c>
      <c r="D848" s="153" t="s">
        <v>355</v>
      </c>
      <c r="E848" s="153" t="s">
        <v>167</v>
      </c>
      <c r="F848" s="136" t="s">
        <v>168</v>
      </c>
      <c r="G848" s="154">
        <v>9.6685062124499996</v>
      </c>
      <c r="H848" s="154">
        <v>0</v>
      </c>
      <c r="I848" s="154">
        <v>0</v>
      </c>
      <c r="J848" s="155">
        <f t="shared" si="170"/>
        <v>0</v>
      </c>
      <c r="K848" s="155">
        <f t="shared" si="171"/>
        <v>0</v>
      </c>
      <c r="L848" s="155">
        <f>IF(F848="Current ASP",IF(ISERROR(VLOOKUP(A848,#REF!,3,FALSE)),1,1-VLOOKUP(A848,#REF!,3,FALSE)),0)</f>
        <v>0</v>
      </c>
      <c r="M848" s="137">
        <v>0</v>
      </c>
      <c r="N848" s="154">
        <f t="shared" si="172"/>
        <v>0</v>
      </c>
      <c r="O848" s="154">
        <f t="shared" si="173"/>
        <v>0</v>
      </c>
      <c r="P848" s="154">
        <f t="shared" si="174"/>
        <v>0</v>
      </c>
      <c r="Q848" s="154">
        <v>881.30759426354496</v>
      </c>
      <c r="R848" s="154">
        <f t="shared" si="175"/>
        <v>881.30759426354496</v>
      </c>
      <c r="S848" s="154">
        <f t="shared" si="176"/>
        <v>0</v>
      </c>
      <c r="T848" s="154">
        <f t="shared" si="177"/>
        <v>0</v>
      </c>
      <c r="U848" s="154">
        <f t="shared" si="178"/>
        <v>881.30759426354496</v>
      </c>
      <c r="V848" s="154">
        <f t="shared" si="179"/>
        <v>0</v>
      </c>
      <c r="W848" s="154">
        <f t="shared" si="180"/>
        <v>0</v>
      </c>
      <c r="X848" s="137">
        <f t="shared" si="181"/>
        <v>0</v>
      </c>
      <c r="Y848" s="137">
        <f t="shared" si="182"/>
        <v>0</v>
      </c>
    </row>
    <row r="849" spans="1:25">
      <c r="A849" s="153">
        <v>1949</v>
      </c>
      <c r="B849" s="153" t="s">
        <v>164</v>
      </c>
      <c r="C849" s="153" t="s">
        <v>165</v>
      </c>
      <c r="D849" s="153" t="s">
        <v>355</v>
      </c>
      <c r="E849" s="153" t="s">
        <v>167</v>
      </c>
      <c r="F849" s="136" t="s">
        <v>168</v>
      </c>
      <c r="G849" s="154">
        <v>23.085288103</v>
      </c>
      <c r="H849" s="154">
        <v>0</v>
      </c>
      <c r="I849" s="154">
        <v>0</v>
      </c>
      <c r="J849" s="155">
        <f t="shared" si="170"/>
        <v>0</v>
      </c>
      <c r="K849" s="155">
        <f t="shared" si="171"/>
        <v>0</v>
      </c>
      <c r="L849" s="155">
        <f>IF(F849="Current ASP",IF(ISERROR(VLOOKUP(A849,#REF!,3,FALSE)),1,1-VLOOKUP(A849,#REF!,3,FALSE)),0)</f>
        <v>0</v>
      </c>
      <c r="M849" s="137">
        <v>0</v>
      </c>
      <c r="N849" s="154">
        <f t="shared" si="172"/>
        <v>0</v>
      </c>
      <c r="O849" s="154">
        <f t="shared" si="173"/>
        <v>0</v>
      </c>
      <c r="P849" s="154">
        <f t="shared" si="174"/>
        <v>0</v>
      </c>
      <c r="Q849" s="154">
        <v>2027.0351477801028</v>
      </c>
      <c r="R849" s="154">
        <f t="shared" si="175"/>
        <v>2027.0351477801028</v>
      </c>
      <c r="S849" s="154">
        <f t="shared" si="176"/>
        <v>0</v>
      </c>
      <c r="T849" s="154">
        <f t="shared" si="177"/>
        <v>0</v>
      </c>
      <c r="U849" s="154">
        <f t="shared" si="178"/>
        <v>2027.0351477801028</v>
      </c>
      <c r="V849" s="154">
        <f t="shared" si="179"/>
        <v>0</v>
      </c>
      <c r="W849" s="154">
        <f t="shared" si="180"/>
        <v>0</v>
      </c>
      <c r="X849" s="137">
        <f t="shared" si="181"/>
        <v>0</v>
      </c>
      <c r="Y849" s="137">
        <f t="shared" si="182"/>
        <v>0</v>
      </c>
    </row>
    <row r="850" spans="1:25">
      <c r="A850" s="153">
        <v>1950</v>
      </c>
      <c r="B850" s="153" t="s">
        <v>164</v>
      </c>
      <c r="C850" s="153" t="s">
        <v>165</v>
      </c>
      <c r="D850" s="153" t="s">
        <v>354</v>
      </c>
      <c r="E850" s="153" t="s">
        <v>167</v>
      </c>
      <c r="F850" s="136" t="s">
        <v>168</v>
      </c>
      <c r="G850" s="154">
        <v>22.5835771068</v>
      </c>
      <c r="H850" s="154">
        <v>0</v>
      </c>
      <c r="I850" s="154">
        <v>0</v>
      </c>
      <c r="J850" s="155">
        <f t="shared" si="170"/>
        <v>0</v>
      </c>
      <c r="K850" s="155">
        <f t="shared" si="171"/>
        <v>0</v>
      </c>
      <c r="L850" s="155">
        <f>IF(F850="Current ASP",IF(ISERROR(VLOOKUP(A850,#REF!,3,FALSE)),1,1-VLOOKUP(A850,#REF!,3,FALSE)),0)</f>
        <v>0</v>
      </c>
      <c r="M850" s="137">
        <v>0</v>
      </c>
      <c r="N850" s="154">
        <f t="shared" si="172"/>
        <v>0</v>
      </c>
      <c r="O850" s="154">
        <f t="shared" si="173"/>
        <v>0</v>
      </c>
      <c r="P850" s="154">
        <f t="shared" si="174"/>
        <v>0</v>
      </c>
      <c r="Q850" s="154">
        <v>1372.5513120026258</v>
      </c>
      <c r="R850" s="154">
        <f t="shared" si="175"/>
        <v>1372.5513120026258</v>
      </c>
      <c r="S850" s="154">
        <f t="shared" si="176"/>
        <v>0</v>
      </c>
      <c r="T850" s="154">
        <f t="shared" si="177"/>
        <v>0</v>
      </c>
      <c r="U850" s="154">
        <f t="shared" si="178"/>
        <v>1372.5513120026258</v>
      </c>
      <c r="V850" s="154">
        <f t="shared" si="179"/>
        <v>0</v>
      </c>
      <c r="W850" s="154">
        <f t="shared" si="180"/>
        <v>0</v>
      </c>
      <c r="X850" s="137">
        <f t="shared" si="181"/>
        <v>0</v>
      </c>
      <c r="Y850" s="137">
        <f t="shared" si="182"/>
        <v>0</v>
      </c>
    </row>
    <row r="851" spans="1:25">
      <c r="A851" s="153">
        <v>1951</v>
      </c>
      <c r="B851" s="153" t="s">
        <v>164</v>
      </c>
      <c r="C851" s="153" t="s">
        <v>165</v>
      </c>
      <c r="D851" s="153" t="s">
        <v>354</v>
      </c>
      <c r="E851" s="153" t="s">
        <v>167</v>
      </c>
      <c r="F851" s="136" t="s">
        <v>168</v>
      </c>
      <c r="G851" s="154">
        <v>11.777869512200001</v>
      </c>
      <c r="H851" s="154">
        <v>0</v>
      </c>
      <c r="I851" s="154">
        <v>0</v>
      </c>
      <c r="J851" s="155">
        <f t="shared" si="170"/>
        <v>0</v>
      </c>
      <c r="K851" s="155">
        <f t="shared" si="171"/>
        <v>0</v>
      </c>
      <c r="L851" s="155">
        <f>IF(F851="Current ASP",IF(ISERROR(VLOOKUP(A851,#REF!,3,FALSE)),1,1-VLOOKUP(A851,#REF!,3,FALSE)),0)</f>
        <v>0</v>
      </c>
      <c r="M851" s="137">
        <v>0</v>
      </c>
      <c r="N851" s="154">
        <f t="shared" si="172"/>
        <v>0</v>
      </c>
      <c r="O851" s="154">
        <f t="shared" si="173"/>
        <v>0</v>
      </c>
      <c r="P851" s="154">
        <f t="shared" si="174"/>
        <v>0</v>
      </c>
      <c r="Q851" s="154">
        <v>883.59970812583617</v>
      </c>
      <c r="R851" s="154">
        <f t="shared" si="175"/>
        <v>883.59970812583617</v>
      </c>
      <c r="S851" s="154">
        <f t="shared" si="176"/>
        <v>0</v>
      </c>
      <c r="T851" s="154">
        <f t="shared" si="177"/>
        <v>0</v>
      </c>
      <c r="U851" s="154">
        <f t="shared" si="178"/>
        <v>883.59970812583617</v>
      </c>
      <c r="V851" s="154">
        <f t="shared" si="179"/>
        <v>0</v>
      </c>
      <c r="W851" s="154">
        <f t="shared" si="180"/>
        <v>0</v>
      </c>
      <c r="X851" s="137">
        <f t="shared" si="181"/>
        <v>0</v>
      </c>
      <c r="Y851" s="137">
        <f t="shared" si="182"/>
        <v>0</v>
      </c>
    </row>
    <row r="852" spans="1:25">
      <c r="A852" s="153">
        <v>1952</v>
      </c>
      <c r="B852" s="153" t="s">
        <v>164</v>
      </c>
      <c r="C852" s="153" t="s">
        <v>165</v>
      </c>
      <c r="D852" s="153" t="s">
        <v>354</v>
      </c>
      <c r="E852" s="153" t="s">
        <v>167</v>
      </c>
      <c r="F852" s="136" t="s">
        <v>168</v>
      </c>
      <c r="G852" s="154">
        <v>21.793090071000002</v>
      </c>
      <c r="H852" s="154">
        <v>0</v>
      </c>
      <c r="I852" s="154">
        <v>0</v>
      </c>
      <c r="J852" s="155">
        <f t="shared" si="170"/>
        <v>0</v>
      </c>
      <c r="K852" s="155">
        <f t="shared" si="171"/>
        <v>0</v>
      </c>
      <c r="L852" s="155">
        <f>IF(F852="Current ASP",IF(ISERROR(VLOOKUP(A852,#REF!,3,FALSE)),1,1-VLOOKUP(A852,#REF!,3,FALSE)),0)</f>
        <v>0</v>
      </c>
      <c r="M852" s="137">
        <v>0</v>
      </c>
      <c r="N852" s="154">
        <f t="shared" si="172"/>
        <v>0</v>
      </c>
      <c r="O852" s="154">
        <f t="shared" si="173"/>
        <v>0</v>
      </c>
      <c r="P852" s="154">
        <f t="shared" si="174"/>
        <v>0</v>
      </c>
      <c r="Q852" s="154">
        <v>1130.557221998678</v>
      </c>
      <c r="R852" s="154">
        <f t="shared" si="175"/>
        <v>1130.557221998678</v>
      </c>
      <c r="S852" s="154">
        <f t="shared" si="176"/>
        <v>0</v>
      </c>
      <c r="T852" s="154">
        <f t="shared" si="177"/>
        <v>0</v>
      </c>
      <c r="U852" s="154">
        <f t="shared" si="178"/>
        <v>1130.557221998678</v>
      </c>
      <c r="V852" s="154">
        <f t="shared" si="179"/>
        <v>0</v>
      </c>
      <c r="W852" s="154">
        <f t="shared" si="180"/>
        <v>0</v>
      </c>
      <c r="X852" s="137">
        <f t="shared" si="181"/>
        <v>0</v>
      </c>
      <c r="Y852" s="137">
        <f t="shared" si="182"/>
        <v>0</v>
      </c>
    </row>
    <row r="853" spans="1:25">
      <c r="A853" s="153">
        <v>1953</v>
      </c>
      <c r="B853" s="153" t="s">
        <v>164</v>
      </c>
      <c r="C853" s="153" t="s">
        <v>165</v>
      </c>
      <c r="D853" s="153" t="s">
        <v>355</v>
      </c>
      <c r="E853" s="153" t="s">
        <v>167</v>
      </c>
      <c r="F853" s="136" t="s">
        <v>168</v>
      </c>
      <c r="G853" s="154">
        <v>7.5226118030000002</v>
      </c>
      <c r="H853" s="154">
        <v>0</v>
      </c>
      <c r="I853" s="154">
        <v>0</v>
      </c>
      <c r="J853" s="155">
        <f t="shared" si="170"/>
        <v>0</v>
      </c>
      <c r="K853" s="155">
        <f t="shared" si="171"/>
        <v>0</v>
      </c>
      <c r="L853" s="155">
        <f>IF(F853="Current ASP",IF(ISERROR(VLOOKUP(A853,#REF!,3,FALSE)),1,1-VLOOKUP(A853,#REF!,3,FALSE)),0)</f>
        <v>0</v>
      </c>
      <c r="M853" s="137">
        <v>0</v>
      </c>
      <c r="N853" s="154">
        <f t="shared" si="172"/>
        <v>0</v>
      </c>
      <c r="O853" s="154">
        <f t="shared" si="173"/>
        <v>0</v>
      </c>
      <c r="P853" s="154">
        <f t="shared" si="174"/>
        <v>0</v>
      </c>
      <c r="Q853" s="154">
        <v>536.23238987703348</v>
      </c>
      <c r="R853" s="154">
        <f t="shared" si="175"/>
        <v>536.23238987703348</v>
      </c>
      <c r="S853" s="154">
        <f t="shared" si="176"/>
        <v>0</v>
      </c>
      <c r="T853" s="154">
        <f t="shared" si="177"/>
        <v>0</v>
      </c>
      <c r="U853" s="154">
        <f t="shared" si="178"/>
        <v>536.23238987703348</v>
      </c>
      <c r="V853" s="154">
        <f t="shared" si="179"/>
        <v>0</v>
      </c>
      <c r="W853" s="154">
        <f t="shared" si="180"/>
        <v>0</v>
      </c>
      <c r="X853" s="137">
        <f t="shared" si="181"/>
        <v>0</v>
      </c>
      <c r="Y853" s="137">
        <f t="shared" si="182"/>
        <v>0</v>
      </c>
    </row>
    <row r="854" spans="1:25">
      <c r="A854" s="153">
        <v>1954</v>
      </c>
      <c r="B854" s="153" t="s">
        <v>164</v>
      </c>
      <c r="C854" s="153" t="s">
        <v>165</v>
      </c>
      <c r="D854" s="153" t="s">
        <v>354</v>
      </c>
      <c r="E854" s="153" t="s">
        <v>167</v>
      </c>
      <c r="F854" s="136" t="s">
        <v>168</v>
      </c>
      <c r="G854" s="154">
        <v>53.297604997999997</v>
      </c>
      <c r="H854" s="154">
        <v>0</v>
      </c>
      <c r="I854" s="154">
        <v>0</v>
      </c>
      <c r="J854" s="155">
        <f t="shared" si="170"/>
        <v>0</v>
      </c>
      <c r="K854" s="155">
        <f t="shared" si="171"/>
        <v>0</v>
      </c>
      <c r="L854" s="155">
        <f>IF(F854="Current ASP",IF(ISERROR(VLOOKUP(A854,#REF!,3,FALSE)),1,1-VLOOKUP(A854,#REF!,3,FALSE)),0)</f>
        <v>0</v>
      </c>
      <c r="M854" s="137">
        <v>0</v>
      </c>
      <c r="N854" s="154">
        <f t="shared" si="172"/>
        <v>0</v>
      </c>
      <c r="O854" s="154">
        <f t="shared" si="173"/>
        <v>0</v>
      </c>
      <c r="P854" s="154">
        <f t="shared" si="174"/>
        <v>0</v>
      </c>
      <c r="Q854" s="154">
        <v>157.81044445232487</v>
      </c>
      <c r="R854" s="154">
        <f t="shared" si="175"/>
        <v>157.81044445232487</v>
      </c>
      <c r="S854" s="154">
        <f t="shared" si="176"/>
        <v>0</v>
      </c>
      <c r="T854" s="154">
        <f t="shared" si="177"/>
        <v>0</v>
      </c>
      <c r="U854" s="154">
        <f t="shared" si="178"/>
        <v>157.81044445232487</v>
      </c>
      <c r="V854" s="154">
        <f t="shared" si="179"/>
        <v>0</v>
      </c>
      <c r="W854" s="154">
        <f t="shared" si="180"/>
        <v>0</v>
      </c>
      <c r="X854" s="137">
        <f t="shared" si="181"/>
        <v>0</v>
      </c>
      <c r="Y854" s="137">
        <f t="shared" si="182"/>
        <v>0</v>
      </c>
    </row>
    <row r="855" spans="1:25">
      <c r="A855" s="153">
        <v>1955</v>
      </c>
      <c r="B855" s="153" t="s">
        <v>164</v>
      </c>
      <c r="C855" s="153" t="s">
        <v>165</v>
      </c>
      <c r="D855" s="153" t="s">
        <v>331</v>
      </c>
      <c r="E855" s="153" t="s">
        <v>167</v>
      </c>
      <c r="F855" s="136" t="s">
        <v>168</v>
      </c>
      <c r="G855" s="154">
        <v>12.148307131099999</v>
      </c>
      <c r="H855" s="154">
        <v>0</v>
      </c>
      <c r="I855" s="154">
        <v>0</v>
      </c>
      <c r="J855" s="155">
        <f t="shared" si="170"/>
        <v>0</v>
      </c>
      <c r="K855" s="155">
        <f t="shared" si="171"/>
        <v>0</v>
      </c>
      <c r="L855" s="155">
        <f>IF(F855="Current ASP",IF(ISERROR(VLOOKUP(A855,#REF!,3,FALSE)),1,1-VLOOKUP(A855,#REF!,3,FALSE)),0)</f>
        <v>0</v>
      </c>
      <c r="M855" s="137">
        <v>0</v>
      </c>
      <c r="N855" s="154">
        <f t="shared" si="172"/>
        <v>0</v>
      </c>
      <c r="O855" s="154">
        <f t="shared" si="173"/>
        <v>0</v>
      </c>
      <c r="P855" s="154">
        <f t="shared" si="174"/>
        <v>0</v>
      </c>
      <c r="Q855" s="154">
        <v>101.18267205378382</v>
      </c>
      <c r="R855" s="154">
        <f t="shared" si="175"/>
        <v>101.18267205378382</v>
      </c>
      <c r="S855" s="154">
        <f t="shared" si="176"/>
        <v>0</v>
      </c>
      <c r="T855" s="154">
        <f t="shared" si="177"/>
        <v>0</v>
      </c>
      <c r="U855" s="154">
        <f t="shared" si="178"/>
        <v>101.18267205378382</v>
      </c>
      <c r="V855" s="154">
        <f t="shared" si="179"/>
        <v>0</v>
      </c>
      <c r="W855" s="154">
        <f t="shared" si="180"/>
        <v>0</v>
      </c>
      <c r="X855" s="137">
        <f t="shared" si="181"/>
        <v>0</v>
      </c>
      <c r="Y855" s="137">
        <f t="shared" si="182"/>
        <v>0</v>
      </c>
    </row>
    <row r="856" spans="1:25">
      <c r="A856" s="153">
        <v>1956</v>
      </c>
      <c r="B856" s="153" t="s">
        <v>164</v>
      </c>
      <c r="C856" s="153" t="s">
        <v>165</v>
      </c>
      <c r="D856" s="153" t="s">
        <v>352</v>
      </c>
      <c r="E856" s="153" t="s">
        <v>167</v>
      </c>
      <c r="F856" s="136" t="s">
        <v>168</v>
      </c>
      <c r="G856" s="154">
        <v>7.7376376124600004</v>
      </c>
      <c r="H856" s="154">
        <v>0</v>
      </c>
      <c r="I856" s="154">
        <v>0</v>
      </c>
      <c r="J856" s="155">
        <f t="shared" si="170"/>
        <v>0</v>
      </c>
      <c r="K856" s="155">
        <f t="shared" si="171"/>
        <v>0</v>
      </c>
      <c r="L856" s="155">
        <f>IF(F856="Current ASP",IF(ISERROR(VLOOKUP(A856,#REF!,3,FALSE)),1,1-VLOOKUP(A856,#REF!,3,FALSE)),0)</f>
        <v>0</v>
      </c>
      <c r="M856" s="137">
        <v>0</v>
      </c>
      <c r="N856" s="154">
        <f t="shared" si="172"/>
        <v>0</v>
      </c>
      <c r="O856" s="154">
        <f t="shared" si="173"/>
        <v>0</v>
      </c>
      <c r="P856" s="154">
        <f t="shared" si="174"/>
        <v>0</v>
      </c>
      <c r="Q856" s="154">
        <v>947.1473314988931</v>
      </c>
      <c r="R856" s="154">
        <f t="shared" si="175"/>
        <v>947.1473314988931</v>
      </c>
      <c r="S856" s="154">
        <f t="shared" si="176"/>
        <v>0</v>
      </c>
      <c r="T856" s="154">
        <f t="shared" si="177"/>
        <v>0</v>
      </c>
      <c r="U856" s="154">
        <f t="shared" si="178"/>
        <v>947.1473314988931</v>
      </c>
      <c r="V856" s="154">
        <f t="shared" si="179"/>
        <v>0</v>
      </c>
      <c r="W856" s="154">
        <f t="shared" si="180"/>
        <v>0</v>
      </c>
      <c r="X856" s="137">
        <f t="shared" si="181"/>
        <v>0</v>
      </c>
      <c r="Y856" s="137">
        <f t="shared" si="182"/>
        <v>0</v>
      </c>
    </row>
    <row r="857" spans="1:25">
      <c r="A857" s="153">
        <v>1957</v>
      </c>
      <c r="B857" s="153" t="s">
        <v>164</v>
      </c>
      <c r="C857" s="153" t="s">
        <v>165</v>
      </c>
      <c r="D857" s="153" t="s">
        <v>357</v>
      </c>
      <c r="E857" s="153" t="s">
        <v>167</v>
      </c>
      <c r="F857" s="136" t="s">
        <v>168</v>
      </c>
      <c r="G857" s="154">
        <v>8.7228885433500007</v>
      </c>
      <c r="H857" s="154">
        <v>0</v>
      </c>
      <c r="I857" s="154">
        <v>0</v>
      </c>
      <c r="J857" s="155">
        <f t="shared" si="170"/>
        <v>0</v>
      </c>
      <c r="K857" s="155">
        <f t="shared" si="171"/>
        <v>0</v>
      </c>
      <c r="L857" s="155">
        <f>IF(F857="Current ASP",IF(ISERROR(VLOOKUP(A857,#REF!,3,FALSE)),1,1-VLOOKUP(A857,#REF!,3,FALSE)),0)</f>
        <v>0</v>
      </c>
      <c r="M857" s="137">
        <v>0</v>
      </c>
      <c r="N857" s="154">
        <f t="shared" si="172"/>
        <v>0</v>
      </c>
      <c r="O857" s="154">
        <f t="shared" si="173"/>
        <v>0</v>
      </c>
      <c r="P857" s="154">
        <f t="shared" si="174"/>
        <v>0</v>
      </c>
      <c r="Q857" s="154">
        <v>1035.5345373854022</v>
      </c>
      <c r="R857" s="154">
        <f t="shared" si="175"/>
        <v>1035.5345373854022</v>
      </c>
      <c r="S857" s="154">
        <f t="shared" si="176"/>
        <v>0</v>
      </c>
      <c r="T857" s="154">
        <f t="shared" si="177"/>
        <v>0</v>
      </c>
      <c r="U857" s="154">
        <f t="shared" si="178"/>
        <v>1035.5345373854022</v>
      </c>
      <c r="V857" s="154">
        <f t="shared" si="179"/>
        <v>0</v>
      </c>
      <c r="W857" s="154">
        <f t="shared" si="180"/>
        <v>0</v>
      </c>
      <c r="X857" s="137">
        <f t="shared" si="181"/>
        <v>0</v>
      </c>
      <c r="Y857" s="137">
        <f t="shared" si="182"/>
        <v>0</v>
      </c>
    </row>
    <row r="858" spans="1:25">
      <c r="A858" s="153">
        <v>1958</v>
      </c>
      <c r="B858" s="153" t="s">
        <v>164</v>
      </c>
      <c r="C858" s="153" t="s">
        <v>165</v>
      </c>
      <c r="D858" s="153" t="s">
        <v>350</v>
      </c>
      <c r="E858" s="153" t="s">
        <v>167</v>
      </c>
      <c r="F858" s="136" t="s">
        <v>168</v>
      </c>
      <c r="G858" s="154">
        <v>14.5601458705</v>
      </c>
      <c r="H858" s="154">
        <v>0</v>
      </c>
      <c r="I858" s="154">
        <v>0</v>
      </c>
      <c r="J858" s="155">
        <f t="shared" si="170"/>
        <v>0</v>
      </c>
      <c r="K858" s="155">
        <f t="shared" si="171"/>
        <v>0</v>
      </c>
      <c r="L858" s="155">
        <f>IF(F858="Current ASP",IF(ISERROR(VLOOKUP(A858,#REF!,3,FALSE)),1,1-VLOOKUP(A858,#REF!,3,FALSE)),0)</f>
        <v>0</v>
      </c>
      <c r="M858" s="137">
        <v>0</v>
      </c>
      <c r="N858" s="154">
        <f t="shared" si="172"/>
        <v>0</v>
      </c>
      <c r="O858" s="154">
        <f t="shared" si="173"/>
        <v>0</v>
      </c>
      <c r="P858" s="154">
        <f t="shared" si="174"/>
        <v>0</v>
      </c>
      <c r="Q858" s="154">
        <v>418.21036628994739</v>
      </c>
      <c r="R858" s="154">
        <f t="shared" si="175"/>
        <v>418.21036628994739</v>
      </c>
      <c r="S858" s="154">
        <f t="shared" si="176"/>
        <v>0</v>
      </c>
      <c r="T858" s="154">
        <f t="shared" si="177"/>
        <v>0</v>
      </c>
      <c r="U858" s="154">
        <f t="shared" si="178"/>
        <v>418.21036628994739</v>
      </c>
      <c r="V858" s="154">
        <f t="shared" si="179"/>
        <v>0</v>
      </c>
      <c r="W858" s="154">
        <f t="shared" si="180"/>
        <v>0</v>
      </c>
      <c r="X858" s="137">
        <f t="shared" si="181"/>
        <v>0</v>
      </c>
      <c r="Y858" s="137">
        <f t="shared" si="182"/>
        <v>0</v>
      </c>
    </row>
    <row r="859" spans="1:25">
      <c r="A859" s="153">
        <v>2001</v>
      </c>
      <c r="B859" s="153" t="s">
        <v>164</v>
      </c>
      <c r="C859" s="153" t="s">
        <v>165</v>
      </c>
      <c r="D859" s="153" t="s">
        <v>358</v>
      </c>
      <c r="E859" s="153" t="s">
        <v>133</v>
      </c>
      <c r="F859" s="136" t="s">
        <v>206</v>
      </c>
      <c r="G859" s="154">
        <v>7.1823257398599996</v>
      </c>
      <c r="H859" s="154">
        <v>7.1823257398599996</v>
      </c>
      <c r="I859" s="154">
        <v>0</v>
      </c>
      <c r="J859" s="155">
        <f t="shared" si="170"/>
        <v>1</v>
      </c>
      <c r="K859" s="155">
        <f t="shared" si="171"/>
        <v>0</v>
      </c>
      <c r="L859" s="155">
        <f>IF(F859="Current ASP",IF(ISERROR(VLOOKUP(A859,#REF!,3,FALSE)),1,1-VLOOKUP(A859,#REF!,3,FALSE)),0)</f>
        <v>1</v>
      </c>
      <c r="M859" s="137">
        <v>0</v>
      </c>
      <c r="N859" s="154">
        <f t="shared" si="172"/>
        <v>0</v>
      </c>
      <c r="O859" s="154">
        <f t="shared" si="173"/>
        <v>0</v>
      </c>
      <c r="P859" s="154">
        <f t="shared" si="174"/>
        <v>0</v>
      </c>
      <c r="Q859" s="154">
        <v>91.673992092268946</v>
      </c>
      <c r="R859" s="154">
        <f t="shared" si="175"/>
        <v>0</v>
      </c>
      <c r="S859" s="154">
        <f t="shared" si="176"/>
        <v>91.673992092268946</v>
      </c>
      <c r="T859" s="154">
        <f t="shared" si="177"/>
        <v>0</v>
      </c>
      <c r="U859" s="154">
        <f t="shared" si="178"/>
        <v>0</v>
      </c>
      <c r="V859" s="154">
        <f t="shared" si="179"/>
        <v>91.673992092268946</v>
      </c>
      <c r="W859" s="154">
        <f t="shared" si="180"/>
        <v>0</v>
      </c>
      <c r="X859" s="137">
        <f t="shared" si="181"/>
        <v>0</v>
      </c>
      <c r="Y859" s="137">
        <f t="shared" si="182"/>
        <v>0</v>
      </c>
    </row>
    <row r="860" spans="1:25">
      <c r="A860" s="153">
        <v>2002</v>
      </c>
      <c r="B860" s="153" t="s">
        <v>164</v>
      </c>
      <c r="C860" s="153" t="s">
        <v>165</v>
      </c>
      <c r="D860" s="153" t="s">
        <v>359</v>
      </c>
      <c r="E860" s="153" t="s">
        <v>133</v>
      </c>
      <c r="F860" s="136" t="s">
        <v>206</v>
      </c>
      <c r="G860" s="154">
        <v>3.8608373129000002</v>
      </c>
      <c r="H860" s="154">
        <v>3.8608373129000002</v>
      </c>
      <c r="I860" s="154">
        <v>0</v>
      </c>
      <c r="J860" s="155">
        <f t="shared" si="170"/>
        <v>1</v>
      </c>
      <c r="K860" s="155">
        <f t="shared" si="171"/>
        <v>0</v>
      </c>
      <c r="L860" s="155">
        <f>IF(F860="Current ASP",IF(ISERROR(VLOOKUP(A860,#REF!,3,FALSE)),1,1-VLOOKUP(A860,#REF!,3,FALSE)),0)</f>
        <v>1</v>
      </c>
      <c r="M860" s="137">
        <v>0</v>
      </c>
      <c r="N860" s="154">
        <f t="shared" si="172"/>
        <v>0</v>
      </c>
      <c r="O860" s="154">
        <f t="shared" si="173"/>
        <v>0</v>
      </c>
      <c r="P860" s="154">
        <f t="shared" si="174"/>
        <v>0</v>
      </c>
      <c r="Q860" s="154">
        <v>66.324919138141553</v>
      </c>
      <c r="R860" s="154">
        <f t="shared" si="175"/>
        <v>0</v>
      </c>
      <c r="S860" s="154">
        <f t="shared" si="176"/>
        <v>66.324919138141553</v>
      </c>
      <c r="T860" s="154">
        <f t="shared" si="177"/>
        <v>0</v>
      </c>
      <c r="U860" s="154">
        <f t="shared" si="178"/>
        <v>0</v>
      </c>
      <c r="V860" s="154">
        <f t="shared" si="179"/>
        <v>66.324919138141553</v>
      </c>
      <c r="W860" s="154">
        <f t="shared" si="180"/>
        <v>0</v>
      </c>
      <c r="X860" s="137">
        <f t="shared" si="181"/>
        <v>0</v>
      </c>
      <c r="Y860" s="137">
        <f t="shared" si="182"/>
        <v>0</v>
      </c>
    </row>
    <row r="861" spans="1:25">
      <c r="A861" s="153">
        <v>2003</v>
      </c>
      <c r="B861" s="153" t="s">
        <v>164</v>
      </c>
      <c r="C861" s="153" t="s">
        <v>165</v>
      </c>
      <c r="D861" s="153" t="s">
        <v>359</v>
      </c>
      <c r="E861" s="153" t="s">
        <v>133</v>
      </c>
      <c r="F861" s="136" t="s">
        <v>206</v>
      </c>
      <c r="G861" s="154">
        <v>24.1273661944</v>
      </c>
      <c r="H861" s="154">
        <v>24.1273661944</v>
      </c>
      <c r="I861" s="154">
        <v>0</v>
      </c>
      <c r="J861" s="155">
        <f t="shared" si="170"/>
        <v>1</v>
      </c>
      <c r="K861" s="155">
        <f t="shared" si="171"/>
        <v>0</v>
      </c>
      <c r="L861" s="155">
        <f>IF(F861="Current ASP",IF(ISERROR(VLOOKUP(A861,#REF!,3,FALSE)),1,1-VLOOKUP(A861,#REF!,3,FALSE)),0)</f>
        <v>1</v>
      </c>
      <c r="M861" s="137">
        <v>0</v>
      </c>
      <c r="N861" s="154">
        <f t="shared" si="172"/>
        <v>0</v>
      </c>
      <c r="O861" s="154">
        <f t="shared" si="173"/>
        <v>0</v>
      </c>
      <c r="P861" s="154">
        <f t="shared" si="174"/>
        <v>0</v>
      </c>
      <c r="Q861" s="154">
        <v>1379.5482706769885</v>
      </c>
      <c r="R861" s="154">
        <f t="shared" si="175"/>
        <v>0</v>
      </c>
      <c r="S861" s="154">
        <f t="shared" si="176"/>
        <v>1379.5482706769885</v>
      </c>
      <c r="T861" s="154">
        <f t="shared" si="177"/>
        <v>0</v>
      </c>
      <c r="U861" s="154">
        <f t="shared" si="178"/>
        <v>0</v>
      </c>
      <c r="V861" s="154">
        <f t="shared" si="179"/>
        <v>1379.5482706769885</v>
      </c>
      <c r="W861" s="154">
        <f t="shared" si="180"/>
        <v>0</v>
      </c>
      <c r="X861" s="137">
        <f t="shared" si="181"/>
        <v>0</v>
      </c>
      <c r="Y861" s="137">
        <f t="shared" si="182"/>
        <v>0</v>
      </c>
    </row>
    <row r="862" spans="1:25">
      <c r="A862" s="153">
        <v>2004</v>
      </c>
      <c r="B862" s="153" t="s">
        <v>164</v>
      </c>
      <c r="C862" s="153" t="s">
        <v>165</v>
      </c>
      <c r="D862" s="153" t="s">
        <v>360</v>
      </c>
      <c r="E862" s="153" t="s">
        <v>133</v>
      </c>
      <c r="F862" s="136" t="s">
        <v>206</v>
      </c>
      <c r="G862" s="154">
        <v>39.026978266999997</v>
      </c>
      <c r="H862" s="154">
        <v>39.026978266999997</v>
      </c>
      <c r="I862" s="154">
        <v>0</v>
      </c>
      <c r="J862" s="155">
        <f t="shared" si="170"/>
        <v>1</v>
      </c>
      <c r="K862" s="155">
        <f t="shared" si="171"/>
        <v>0</v>
      </c>
      <c r="L862" s="155">
        <f>IF(F862="Current ASP",IF(ISERROR(VLOOKUP(A862,#REF!,3,FALSE)),1,1-VLOOKUP(A862,#REF!,3,FALSE)),0)</f>
        <v>1</v>
      </c>
      <c r="M862" s="137">
        <v>0</v>
      </c>
      <c r="N862" s="154">
        <f t="shared" si="172"/>
        <v>0</v>
      </c>
      <c r="O862" s="154">
        <f t="shared" si="173"/>
        <v>0</v>
      </c>
      <c r="P862" s="154">
        <f t="shared" si="174"/>
        <v>0</v>
      </c>
      <c r="Q862" s="154">
        <v>2493.5868081554363</v>
      </c>
      <c r="R862" s="154">
        <f t="shared" si="175"/>
        <v>0</v>
      </c>
      <c r="S862" s="154">
        <f t="shared" si="176"/>
        <v>2493.5868081554363</v>
      </c>
      <c r="T862" s="154">
        <f t="shared" si="177"/>
        <v>0</v>
      </c>
      <c r="U862" s="154">
        <f t="shared" si="178"/>
        <v>0</v>
      </c>
      <c r="V862" s="154">
        <f t="shared" si="179"/>
        <v>2493.5868081554363</v>
      </c>
      <c r="W862" s="154">
        <f t="shared" si="180"/>
        <v>0</v>
      </c>
      <c r="X862" s="137">
        <f t="shared" si="181"/>
        <v>0</v>
      </c>
      <c r="Y862" s="137">
        <f t="shared" si="182"/>
        <v>0</v>
      </c>
    </row>
    <row r="863" spans="1:25">
      <c r="A863" s="153">
        <v>2005</v>
      </c>
      <c r="B863" s="153" t="s">
        <v>164</v>
      </c>
      <c r="C863" s="153" t="s">
        <v>165</v>
      </c>
      <c r="D863" s="153" t="s">
        <v>360</v>
      </c>
      <c r="E863" s="153" t="s">
        <v>133</v>
      </c>
      <c r="F863" s="136" t="s">
        <v>206</v>
      </c>
      <c r="G863" s="154">
        <v>20.1060504589</v>
      </c>
      <c r="H863" s="154">
        <v>20.1060504589</v>
      </c>
      <c r="I863" s="154">
        <v>0</v>
      </c>
      <c r="J863" s="155">
        <f t="shared" si="170"/>
        <v>1</v>
      </c>
      <c r="K863" s="155">
        <f t="shared" si="171"/>
        <v>0</v>
      </c>
      <c r="L863" s="155">
        <f>IF(F863="Current ASP",IF(ISERROR(VLOOKUP(A863,#REF!,3,FALSE)),1,1-VLOOKUP(A863,#REF!,3,FALSE)),0)</f>
        <v>1</v>
      </c>
      <c r="M863" s="137">
        <v>0</v>
      </c>
      <c r="N863" s="154">
        <f t="shared" si="172"/>
        <v>0</v>
      </c>
      <c r="O863" s="154">
        <f t="shared" si="173"/>
        <v>0</v>
      </c>
      <c r="P863" s="154">
        <f t="shared" si="174"/>
        <v>0</v>
      </c>
      <c r="Q863" s="154">
        <v>850.72782449554347</v>
      </c>
      <c r="R863" s="154">
        <f t="shared" si="175"/>
        <v>0</v>
      </c>
      <c r="S863" s="154">
        <f t="shared" si="176"/>
        <v>850.72782449554347</v>
      </c>
      <c r="T863" s="154">
        <f t="shared" si="177"/>
        <v>0</v>
      </c>
      <c r="U863" s="154">
        <f t="shared" si="178"/>
        <v>0</v>
      </c>
      <c r="V863" s="154">
        <f t="shared" si="179"/>
        <v>850.72782449554347</v>
      </c>
      <c r="W863" s="154">
        <f t="shared" si="180"/>
        <v>0</v>
      </c>
      <c r="X863" s="137">
        <f t="shared" si="181"/>
        <v>0</v>
      </c>
      <c r="Y863" s="137">
        <f t="shared" si="182"/>
        <v>0</v>
      </c>
    </row>
    <row r="864" spans="1:25">
      <c r="A864" s="153">
        <v>2006</v>
      </c>
      <c r="B864" s="153" t="s">
        <v>164</v>
      </c>
      <c r="C864" s="153" t="s">
        <v>165</v>
      </c>
      <c r="D864" s="153" t="s">
        <v>359</v>
      </c>
      <c r="E864" s="153" t="s">
        <v>133</v>
      </c>
      <c r="F864" s="136" t="s">
        <v>206</v>
      </c>
      <c r="G864" s="154">
        <v>5.0079210590500001</v>
      </c>
      <c r="H864" s="154">
        <v>5.0079210590500001</v>
      </c>
      <c r="I864" s="154">
        <v>0</v>
      </c>
      <c r="J864" s="155">
        <f t="shared" si="170"/>
        <v>1</v>
      </c>
      <c r="K864" s="155">
        <f t="shared" si="171"/>
        <v>0</v>
      </c>
      <c r="L864" s="155">
        <f>IF(F864="Current ASP",IF(ISERROR(VLOOKUP(A864,#REF!,3,FALSE)),1,1-VLOOKUP(A864,#REF!,3,FALSE)),0)</f>
        <v>1</v>
      </c>
      <c r="M864" s="137">
        <v>0</v>
      </c>
      <c r="N864" s="154">
        <f t="shared" si="172"/>
        <v>0</v>
      </c>
      <c r="O864" s="154">
        <f t="shared" si="173"/>
        <v>0</v>
      </c>
      <c r="P864" s="154">
        <f t="shared" si="174"/>
        <v>0</v>
      </c>
      <c r="Q864" s="154">
        <v>456.95472015177768</v>
      </c>
      <c r="R864" s="154">
        <f t="shared" si="175"/>
        <v>0</v>
      </c>
      <c r="S864" s="154">
        <f t="shared" si="176"/>
        <v>456.95472015177768</v>
      </c>
      <c r="T864" s="154">
        <f t="shared" si="177"/>
        <v>0</v>
      </c>
      <c r="U864" s="154">
        <f t="shared" si="178"/>
        <v>0</v>
      </c>
      <c r="V864" s="154">
        <f t="shared" si="179"/>
        <v>456.95472015177768</v>
      </c>
      <c r="W864" s="154">
        <f t="shared" si="180"/>
        <v>0</v>
      </c>
      <c r="X864" s="137">
        <f t="shared" si="181"/>
        <v>0</v>
      </c>
      <c r="Y864" s="137">
        <f t="shared" si="182"/>
        <v>0</v>
      </c>
    </row>
    <row r="865" spans="1:25">
      <c r="A865" s="153">
        <v>2007</v>
      </c>
      <c r="B865" s="153" t="s">
        <v>164</v>
      </c>
      <c r="C865" s="153" t="s">
        <v>165</v>
      </c>
      <c r="D865" s="153" t="s">
        <v>360</v>
      </c>
      <c r="E865" s="153" t="s">
        <v>133</v>
      </c>
      <c r="F865" s="136" t="s">
        <v>206</v>
      </c>
      <c r="G865" s="154">
        <v>34.613731911099997</v>
      </c>
      <c r="H865" s="154">
        <v>34.613731911099997</v>
      </c>
      <c r="I865" s="154">
        <v>0</v>
      </c>
      <c r="J865" s="155">
        <f t="shared" si="170"/>
        <v>1</v>
      </c>
      <c r="K865" s="155">
        <f t="shared" si="171"/>
        <v>0</v>
      </c>
      <c r="L865" s="155">
        <f>IF(F865="Current ASP",IF(ISERROR(VLOOKUP(A865,#REF!,3,FALSE)),1,1-VLOOKUP(A865,#REF!,3,FALSE)),0)</f>
        <v>1</v>
      </c>
      <c r="M865" s="137">
        <v>0</v>
      </c>
      <c r="N865" s="154">
        <f t="shared" si="172"/>
        <v>0</v>
      </c>
      <c r="O865" s="154">
        <f t="shared" si="173"/>
        <v>0</v>
      </c>
      <c r="P865" s="154">
        <f t="shared" si="174"/>
        <v>0</v>
      </c>
      <c r="Q865" s="154">
        <v>2237.9493929726173</v>
      </c>
      <c r="R865" s="154">
        <f t="shared" si="175"/>
        <v>0</v>
      </c>
      <c r="S865" s="154">
        <f t="shared" si="176"/>
        <v>2237.9493929726173</v>
      </c>
      <c r="T865" s="154">
        <f t="shared" si="177"/>
        <v>0</v>
      </c>
      <c r="U865" s="154">
        <f t="shared" si="178"/>
        <v>0</v>
      </c>
      <c r="V865" s="154">
        <f t="shared" si="179"/>
        <v>2237.9493929726173</v>
      </c>
      <c r="W865" s="154">
        <f t="shared" si="180"/>
        <v>0</v>
      </c>
      <c r="X865" s="137">
        <f t="shared" si="181"/>
        <v>0</v>
      </c>
      <c r="Y865" s="137">
        <f t="shared" si="182"/>
        <v>0</v>
      </c>
    </row>
    <row r="866" spans="1:25">
      <c r="A866" s="153">
        <v>2008</v>
      </c>
      <c r="B866" s="153" t="s">
        <v>164</v>
      </c>
      <c r="C866" s="153" t="s">
        <v>165</v>
      </c>
      <c r="D866" s="153" t="s">
        <v>361</v>
      </c>
      <c r="E866" s="153" t="s">
        <v>133</v>
      </c>
      <c r="F866" s="136" t="s">
        <v>206</v>
      </c>
      <c r="G866" s="154">
        <v>45.7936870849</v>
      </c>
      <c r="H866" s="154">
        <v>45.7936870849</v>
      </c>
      <c r="I866" s="154">
        <v>0</v>
      </c>
      <c r="J866" s="155">
        <f t="shared" si="170"/>
        <v>1</v>
      </c>
      <c r="K866" s="155">
        <f t="shared" si="171"/>
        <v>0</v>
      </c>
      <c r="L866" s="155">
        <f>IF(F866="Current ASP",IF(ISERROR(VLOOKUP(A866,#REF!,3,FALSE)),1,1-VLOOKUP(A866,#REF!,3,FALSE)),0)</f>
        <v>1</v>
      </c>
      <c r="M866" s="137">
        <v>0</v>
      </c>
      <c r="N866" s="154">
        <f t="shared" si="172"/>
        <v>0</v>
      </c>
      <c r="O866" s="154">
        <f t="shared" si="173"/>
        <v>0</v>
      </c>
      <c r="P866" s="154">
        <f t="shared" si="174"/>
        <v>0</v>
      </c>
      <c r="Q866" s="154">
        <v>3057.5992997611697</v>
      </c>
      <c r="R866" s="154">
        <f t="shared" si="175"/>
        <v>0</v>
      </c>
      <c r="S866" s="154">
        <f t="shared" si="176"/>
        <v>3057.5992997611697</v>
      </c>
      <c r="T866" s="154">
        <f t="shared" si="177"/>
        <v>0</v>
      </c>
      <c r="U866" s="154">
        <f t="shared" si="178"/>
        <v>0</v>
      </c>
      <c r="V866" s="154">
        <f t="shared" si="179"/>
        <v>3057.5992997611697</v>
      </c>
      <c r="W866" s="154">
        <f t="shared" si="180"/>
        <v>0</v>
      </c>
      <c r="X866" s="137">
        <f t="shared" si="181"/>
        <v>0</v>
      </c>
      <c r="Y866" s="137">
        <f t="shared" si="182"/>
        <v>0</v>
      </c>
    </row>
    <row r="867" spans="1:25">
      <c r="A867" s="153">
        <v>2009</v>
      </c>
      <c r="B867" s="153" t="s">
        <v>164</v>
      </c>
      <c r="C867" s="153" t="s">
        <v>165</v>
      </c>
      <c r="D867" s="153" t="s">
        <v>361</v>
      </c>
      <c r="E867" s="153" t="s">
        <v>133</v>
      </c>
      <c r="F867" s="136" t="s">
        <v>206</v>
      </c>
      <c r="G867" s="154">
        <v>9.9418879283399999</v>
      </c>
      <c r="H867" s="154">
        <v>9.9418879283399999</v>
      </c>
      <c r="I867" s="154">
        <v>0</v>
      </c>
      <c r="J867" s="155">
        <f t="shared" si="170"/>
        <v>1</v>
      </c>
      <c r="K867" s="155">
        <f t="shared" si="171"/>
        <v>0</v>
      </c>
      <c r="L867" s="155">
        <f>IF(F867="Current ASP",IF(ISERROR(VLOOKUP(A867,#REF!,3,FALSE)),1,1-VLOOKUP(A867,#REF!,3,FALSE)),0)</f>
        <v>1</v>
      </c>
      <c r="M867" s="137">
        <v>0</v>
      </c>
      <c r="N867" s="154">
        <f t="shared" si="172"/>
        <v>0</v>
      </c>
      <c r="O867" s="154">
        <f t="shared" si="173"/>
        <v>0</v>
      </c>
      <c r="P867" s="154">
        <f t="shared" si="174"/>
        <v>0</v>
      </c>
      <c r="Q867" s="154">
        <v>1250.9216086626329</v>
      </c>
      <c r="R867" s="154">
        <f t="shared" si="175"/>
        <v>0</v>
      </c>
      <c r="S867" s="154">
        <f t="shared" si="176"/>
        <v>1250.9216086626329</v>
      </c>
      <c r="T867" s="154">
        <f t="shared" si="177"/>
        <v>0</v>
      </c>
      <c r="U867" s="154">
        <f t="shared" si="178"/>
        <v>0</v>
      </c>
      <c r="V867" s="154">
        <f t="shared" si="179"/>
        <v>1250.9216086626329</v>
      </c>
      <c r="W867" s="154">
        <f t="shared" si="180"/>
        <v>0</v>
      </c>
      <c r="X867" s="137">
        <f t="shared" si="181"/>
        <v>0</v>
      </c>
      <c r="Y867" s="137">
        <f t="shared" si="182"/>
        <v>0</v>
      </c>
    </row>
    <row r="868" spans="1:25">
      <c r="A868" s="153">
        <v>2010</v>
      </c>
      <c r="B868" s="153" t="s">
        <v>164</v>
      </c>
      <c r="C868" s="153" t="s">
        <v>165</v>
      </c>
      <c r="D868" s="153" t="s">
        <v>359</v>
      </c>
      <c r="E868" s="153" t="s">
        <v>133</v>
      </c>
      <c r="F868" s="136" t="s">
        <v>206</v>
      </c>
      <c r="G868" s="154">
        <v>3.0689790821399998</v>
      </c>
      <c r="H868" s="154">
        <v>3.0689790821399998</v>
      </c>
      <c r="I868" s="154">
        <v>0</v>
      </c>
      <c r="J868" s="155">
        <f t="shared" si="170"/>
        <v>1</v>
      </c>
      <c r="K868" s="155">
        <f t="shared" si="171"/>
        <v>0</v>
      </c>
      <c r="L868" s="155">
        <f>IF(F868="Current ASP",IF(ISERROR(VLOOKUP(A868,#REF!,3,FALSE)),1,1-VLOOKUP(A868,#REF!,3,FALSE)),0)</f>
        <v>1</v>
      </c>
      <c r="M868" s="137">
        <v>0</v>
      </c>
      <c r="N868" s="154">
        <f t="shared" si="172"/>
        <v>0</v>
      </c>
      <c r="O868" s="154">
        <f t="shared" si="173"/>
        <v>0</v>
      </c>
      <c r="P868" s="154">
        <f t="shared" si="174"/>
        <v>0</v>
      </c>
      <c r="Q868" s="154">
        <v>1645.7250368899422</v>
      </c>
      <c r="R868" s="154">
        <f t="shared" si="175"/>
        <v>0</v>
      </c>
      <c r="S868" s="154">
        <f t="shared" si="176"/>
        <v>1645.7250368899422</v>
      </c>
      <c r="T868" s="154">
        <f t="shared" si="177"/>
        <v>0</v>
      </c>
      <c r="U868" s="154">
        <f t="shared" si="178"/>
        <v>0</v>
      </c>
      <c r="V868" s="154">
        <f t="shared" si="179"/>
        <v>1645.7250368899422</v>
      </c>
      <c r="W868" s="154">
        <f t="shared" si="180"/>
        <v>0</v>
      </c>
      <c r="X868" s="137">
        <f t="shared" si="181"/>
        <v>0</v>
      </c>
      <c r="Y868" s="137">
        <f t="shared" si="182"/>
        <v>0</v>
      </c>
    </row>
    <row r="869" spans="1:25">
      <c r="A869" s="153">
        <v>2011</v>
      </c>
      <c r="B869" s="153" t="s">
        <v>164</v>
      </c>
      <c r="C869" s="153" t="s">
        <v>165</v>
      </c>
      <c r="D869" s="153" t="s">
        <v>359</v>
      </c>
      <c r="E869" s="153" t="s">
        <v>133</v>
      </c>
      <c r="F869" s="136" t="s">
        <v>206</v>
      </c>
      <c r="G869" s="154">
        <v>21.0647868611</v>
      </c>
      <c r="H869" s="154">
        <v>21.0647868611</v>
      </c>
      <c r="I869" s="154">
        <v>0</v>
      </c>
      <c r="J869" s="155">
        <f t="shared" si="170"/>
        <v>1</v>
      </c>
      <c r="K869" s="155">
        <f t="shared" si="171"/>
        <v>0</v>
      </c>
      <c r="L869" s="155">
        <f>IF(F869="Current ASP",IF(ISERROR(VLOOKUP(A869,#REF!,3,FALSE)),1,1-VLOOKUP(A869,#REF!,3,FALSE)),0)</f>
        <v>1</v>
      </c>
      <c r="M869" s="137">
        <v>0</v>
      </c>
      <c r="N869" s="154">
        <f t="shared" si="172"/>
        <v>0</v>
      </c>
      <c r="O869" s="154">
        <f t="shared" si="173"/>
        <v>0</v>
      </c>
      <c r="P869" s="154">
        <f t="shared" si="174"/>
        <v>0</v>
      </c>
      <c r="Q869" s="154">
        <v>3638.2234164105998</v>
      </c>
      <c r="R869" s="154">
        <f t="shared" si="175"/>
        <v>0</v>
      </c>
      <c r="S869" s="154">
        <f t="shared" si="176"/>
        <v>3638.2234164105998</v>
      </c>
      <c r="T869" s="154">
        <f t="shared" si="177"/>
        <v>0</v>
      </c>
      <c r="U869" s="154">
        <f t="shared" si="178"/>
        <v>0</v>
      </c>
      <c r="V869" s="154">
        <f t="shared" si="179"/>
        <v>3638.2234164105998</v>
      </c>
      <c r="W869" s="154">
        <f t="shared" si="180"/>
        <v>0</v>
      </c>
      <c r="X869" s="137">
        <f t="shared" si="181"/>
        <v>0</v>
      </c>
      <c r="Y869" s="137">
        <f t="shared" si="182"/>
        <v>0</v>
      </c>
    </row>
    <row r="870" spans="1:25">
      <c r="A870" s="153">
        <v>2012</v>
      </c>
      <c r="B870" s="153" t="s">
        <v>164</v>
      </c>
      <c r="C870" s="153" t="s">
        <v>165</v>
      </c>
      <c r="D870" s="153" t="s">
        <v>362</v>
      </c>
      <c r="E870" s="153" t="s">
        <v>133</v>
      </c>
      <c r="F870" s="136" t="s">
        <v>206</v>
      </c>
      <c r="G870" s="154">
        <v>17.853336870700002</v>
      </c>
      <c r="H870" s="154">
        <v>17.853336870700002</v>
      </c>
      <c r="I870" s="154">
        <v>0</v>
      </c>
      <c r="J870" s="155">
        <f t="shared" si="170"/>
        <v>1</v>
      </c>
      <c r="K870" s="155">
        <f t="shared" si="171"/>
        <v>0</v>
      </c>
      <c r="L870" s="155">
        <f>IF(F870="Current ASP",IF(ISERROR(VLOOKUP(A870,#REF!,3,FALSE)),1,1-VLOOKUP(A870,#REF!,3,FALSE)),0)</f>
        <v>1</v>
      </c>
      <c r="M870" s="137">
        <v>1.2246590643499999</v>
      </c>
      <c r="N870" s="154">
        <f t="shared" si="172"/>
        <v>0</v>
      </c>
      <c r="O870" s="154">
        <f t="shared" si="173"/>
        <v>1.2246590643499999</v>
      </c>
      <c r="P870" s="154">
        <f t="shared" si="174"/>
        <v>0</v>
      </c>
      <c r="Q870" s="154">
        <v>1352.1033128660788</v>
      </c>
      <c r="R870" s="154">
        <f t="shared" si="175"/>
        <v>0</v>
      </c>
      <c r="S870" s="154">
        <f t="shared" si="176"/>
        <v>1352.1033128660788</v>
      </c>
      <c r="T870" s="154">
        <f t="shared" si="177"/>
        <v>0</v>
      </c>
      <c r="U870" s="154">
        <f t="shared" si="178"/>
        <v>0</v>
      </c>
      <c r="V870" s="154">
        <f t="shared" si="179"/>
        <v>1353.3279719304287</v>
      </c>
      <c r="W870" s="154">
        <f t="shared" si="180"/>
        <v>0</v>
      </c>
      <c r="X870" s="137">
        <f t="shared" si="181"/>
        <v>0</v>
      </c>
      <c r="Y870" s="137">
        <f t="shared" si="182"/>
        <v>0</v>
      </c>
    </row>
    <row r="871" spans="1:25">
      <c r="A871" s="153">
        <v>2013</v>
      </c>
      <c r="B871" s="153" t="s">
        <v>164</v>
      </c>
      <c r="C871" s="153" t="s">
        <v>165</v>
      </c>
      <c r="D871" s="153" t="s">
        <v>359</v>
      </c>
      <c r="E871" s="153" t="s">
        <v>133</v>
      </c>
      <c r="F871" s="136" t="s">
        <v>206</v>
      </c>
      <c r="G871" s="154">
        <v>0.58748477803599997</v>
      </c>
      <c r="H871" s="154">
        <v>0.58748477803599997</v>
      </c>
      <c r="I871" s="154">
        <v>0</v>
      </c>
      <c r="J871" s="155">
        <f t="shared" si="170"/>
        <v>1</v>
      </c>
      <c r="K871" s="155">
        <f t="shared" si="171"/>
        <v>0</v>
      </c>
      <c r="L871" s="155">
        <f>IF(F871="Current ASP",IF(ISERROR(VLOOKUP(A871,#REF!,3,FALSE)),1,1-VLOOKUP(A871,#REF!,3,FALSE)),0)</f>
        <v>1</v>
      </c>
      <c r="M871" s="137">
        <v>0</v>
      </c>
      <c r="N871" s="154">
        <f t="shared" si="172"/>
        <v>0</v>
      </c>
      <c r="O871" s="154">
        <f t="shared" si="173"/>
        <v>0</v>
      </c>
      <c r="P871" s="154">
        <f t="shared" si="174"/>
        <v>0</v>
      </c>
      <c r="Q871" s="154">
        <v>1571.9947877839816</v>
      </c>
      <c r="R871" s="154">
        <f t="shared" si="175"/>
        <v>0</v>
      </c>
      <c r="S871" s="154">
        <f t="shared" si="176"/>
        <v>1571.9947877839816</v>
      </c>
      <c r="T871" s="154">
        <f t="shared" si="177"/>
        <v>0</v>
      </c>
      <c r="U871" s="154">
        <f t="shared" si="178"/>
        <v>0</v>
      </c>
      <c r="V871" s="154">
        <f t="shared" si="179"/>
        <v>1571.9947877839816</v>
      </c>
      <c r="W871" s="154">
        <f t="shared" si="180"/>
        <v>0</v>
      </c>
      <c r="X871" s="137">
        <f t="shared" si="181"/>
        <v>0</v>
      </c>
      <c r="Y871" s="137">
        <f t="shared" si="182"/>
        <v>0</v>
      </c>
    </row>
    <row r="872" spans="1:25">
      <c r="A872" s="153">
        <v>2014</v>
      </c>
      <c r="B872" s="153" t="s">
        <v>164</v>
      </c>
      <c r="C872" s="153" t="s">
        <v>165</v>
      </c>
      <c r="D872" s="153" t="s">
        <v>359</v>
      </c>
      <c r="E872" s="153" t="s">
        <v>133</v>
      </c>
      <c r="F872" s="136" t="s">
        <v>206</v>
      </c>
      <c r="G872" s="154">
        <v>34.217712268600003</v>
      </c>
      <c r="H872" s="154">
        <v>34.217712268600003</v>
      </c>
      <c r="I872" s="154">
        <v>0</v>
      </c>
      <c r="J872" s="155">
        <f t="shared" si="170"/>
        <v>1</v>
      </c>
      <c r="K872" s="155">
        <f t="shared" si="171"/>
        <v>0</v>
      </c>
      <c r="L872" s="155">
        <f>IF(F872="Current ASP",IF(ISERROR(VLOOKUP(A872,#REF!,3,FALSE)),1,1-VLOOKUP(A872,#REF!,3,FALSE)),0)</f>
        <v>1</v>
      </c>
      <c r="M872" s="137">
        <v>0</v>
      </c>
      <c r="N872" s="154">
        <f t="shared" si="172"/>
        <v>0</v>
      </c>
      <c r="O872" s="154">
        <f t="shared" si="173"/>
        <v>0</v>
      </c>
      <c r="P872" s="154">
        <f t="shared" si="174"/>
        <v>0</v>
      </c>
      <c r="Q872" s="154">
        <v>4995.2417994303296</v>
      </c>
      <c r="R872" s="154">
        <f t="shared" si="175"/>
        <v>0</v>
      </c>
      <c r="S872" s="154">
        <f t="shared" si="176"/>
        <v>4995.2417994303296</v>
      </c>
      <c r="T872" s="154">
        <f t="shared" si="177"/>
        <v>0</v>
      </c>
      <c r="U872" s="154">
        <f t="shared" si="178"/>
        <v>0</v>
      </c>
      <c r="V872" s="154">
        <f t="shared" si="179"/>
        <v>4995.2417994303296</v>
      </c>
      <c r="W872" s="154">
        <f t="shared" si="180"/>
        <v>0</v>
      </c>
      <c r="X872" s="137">
        <f t="shared" si="181"/>
        <v>0</v>
      </c>
      <c r="Y872" s="137">
        <f t="shared" si="182"/>
        <v>0</v>
      </c>
    </row>
    <row r="873" spans="1:25">
      <c r="A873" s="153">
        <v>2015</v>
      </c>
      <c r="B873" s="153" t="s">
        <v>164</v>
      </c>
      <c r="C873" s="153" t="s">
        <v>165</v>
      </c>
      <c r="D873" s="153" t="s">
        <v>359</v>
      </c>
      <c r="E873" s="153" t="s">
        <v>133</v>
      </c>
      <c r="F873" s="136" t="s">
        <v>206</v>
      </c>
      <c r="G873" s="154">
        <v>186.147028621</v>
      </c>
      <c r="H873" s="154">
        <v>186.147028621</v>
      </c>
      <c r="I873" s="154">
        <v>0</v>
      </c>
      <c r="J873" s="155">
        <f t="shared" si="170"/>
        <v>1</v>
      </c>
      <c r="K873" s="155">
        <f t="shared" si="171"/>
        <v>0</v>
      </c>
      <c r="L873" s="155">
        <f>IF(F873="Current ASP",IF(ISERROR(VLOOKUP(A873,#REF!,3,FALSE)),1,1-VLOOKUP(A873,#REF!,3,FALSE)),0)</f>
        <v>1</v>
      </c>
      <c r="M873" s="137">
        <v>1.8369885965299999</v>
      </c>
      <c r="N873" s="154">
        <f t="shared" si="172"/>
        <v>0</v>
      </c>
      <c r="O873" s="154">
        <f t="shared" si="173"/>
        <v>1.8369885965299999</v>
      </c>
      <c r="P873" s="154">
        <f t="shared" si="174"/>
        <v>0</v>
      </c>
      <c r="Q873" s="154">
        <v>23240.423480161739</v>
      </c>
      <c r="R873" s="154">
        <f t="shared" si="175"/>
        <v>0</v>
      </c>
      <c r="S873" s="154">
        <f t="shared" si="176"/>
        <v>23240.423480161739</v>
      </c>
      <c r="T873" s="154">
        <f t="shared" si="177"/>
        <v>0</v>
      </c>
      <c r="U873" s="154">
        <f t="shared" si="178"/>
        <v>0</v>
      </c>
      <c r="V873" s="154">
        <f t="shared" si="179"/>
        <v>23242.260468758268</v>
      </c>
      <c r="W873" s="154">
        <f t="shared" si="180"/>
        <v>0</v>
      </c>
      <c r="X873" s="137">
        <f t="shared" si="181"/>
        <v>0</v>
      </c>
      <c r="Y873" s="137">
        <f t="shared" si="182"/>
        <v>0</v>
      </c>
    </row>
    <row r="874" spans="1:25">
      <c r="A874" s="153">
        <v>2016</v>
      </c>
      <c r="B874" s="153" t="s">
        <v>164</v>
      </c>
      <c r="C874" s="153" t="s">
        <v>165</v>
      </c>
      <c r="D874" s="153" t="s">
        <v>359</v>
      </c>
      <c r="E874" s="153" t="s">
        <v>133</v>
      </c>
      <c r="F874" s="136" t="s">
        <v>206</v>
      </c>
      <c r="G874" s="154">
        <v>18.101610003400001</v>
      </c>
      <c r="H874" s="154">
        <v>18.101610003400001</v>
      </c>
      <c r="I874" s="154">
        <v>0</v>
      </c>
      <c r="J874" s="155">
        <f t="shared" si="170"/>
        <v>1</v>
      </c>
      <c r="K874" s="155">
        <f t="shared" si="171"/>
        <v>0</v>
      </c>
      <c r="L874" s="155">
        <f>IF(F874="Current ASP",IF(ISERROR(VLOOKUP(A874,#REF!,3,FALSE)),1,1-VLOOKUP(A874,#REF!,3,FALSE)),0)</f>
        <v>1</v>
      </c>
      <c r="M874" s="137">
        <v>0</v>
      </c>
      <c r="N874" s="154">
        <f t="shared" si="172"/>
        <v>0</v>
      </c>
      <c r="O874" s="154">
        <f t="shared" si="173"/>
        <v>0</v>
      </c>
      <c r="P874" s="154">
        <f t="shared" si="174"/>
        <v>0</v>
      </c>
      <c r="Q874" s="154">
        <v>81.49257766834404</v>
      </c>
      <c r="R874" s="154">
        <f t="shared" si="175"/>
        <v>0</v>
      </c>
      <c r="S874" s="154">
        <f t="shared" si="176"/>
        <v>81.49257766834404</v>
      </c>
      <c r="T874" s="154">
        <f t="shared" si="177"/>
        <v>0</v>
      </c>
      <c r="U874" s="154">
        <f t="shared" si="178"/>
        <v>0</v>
      </c>
      <c r="V874" s="154">
        <f t="shared" si="179"/>
        <v>81.49257766834404</v>
      </c>
      <c r="W874" s="154">
        <f t="shared" si="180"/>
        <v>0</v>
      </c>
      <c r="X874" s="137">
        <f t="shared" si="181"/>
        <v>0</v>
      </c>
      <c r="Y874" s="137">
        <f t="shared" si="182"/>
        <v>0</v>
      </c>
    </row>
    <row r="875" spans="1:25">
      <c r="A875" s="153">
        <v>2017</v>
      </c>
      <c r="B875" s="153" t="s">
        <v>164</v>
      </c>
      <c r="C875" s="153" t="s">
        <v>165</v>
      </c>
      <c r="D875" s="153" t="s">
        <v>358</v>
      </c>
      <c r="E875" s="153" t="s">
        <v>133</v>
      </c>
      <c r="F875" s="136" t="s">
        <v>206</v>
      </c>
      <c r="G875" s="154">
        <v>53.430719500199999</v>
      </c>
      <c r="H875" s="154">
        <v>30.9482207573</v>
      </c>
      <c r="I875" s="154">
        <v>22.482498742899999</v>
      </c>
      <c r="J875" s="155">
        <f t="shared" si="170"/>
        <v>0.5792214861936148</v>
      </c>
      <c r="K875" s="155">
        <f t="shared" si="171"/>
        <v>0.4207785138063852</v>
      </c>
      <c r="L875" s="155">
        <f>IF(F875="Current ASP",IF(ISERROR(VLOOKUP(A875,#REF!,3,FALSE)),1,1-VLOOKUP(A875,#REF!,3,FALSE)),0)</f>
        <v>1</v>
      </c>
      <c r="M875" s="137">
        <v>2.4493181286999999</v>
      </c>
      <c r="N875" s="154">
        <f t="shared" si="172"/>
        <v>0</v>
      </c>
      <c r="O875" s="154">
        <f t="shared" si="173"/>
        <v>1.4186976866665775</v>
      </c>
      <c r="P875" s="154">
        <f t="shared" si="174"/>
        <v>1.0306204420334224</v>
      </c>
      <c r="Q875" s="154">
        <v>3911.9999999999923</v>
      </c>
      <c r="R875" s="154">
        <f t="shared" si="175"/>
        <v>0</v>
      </c>
      <c r="S875" s="154">
        <f t="shared" si="176"/>
        <v>2265.9144539894164</v>
      </c>
      <c r="T875" s="154">
        <f t="shared" si="177"/>
        <v>1646.0855460105756</v>
      </c>
      <c r="U875" s="154">
        <f t="shared" si="178"/>
        <v>0</v>
      </c>
      <c r="V875" s="154">
        <f t="shared" si="179"/>
        <v>2267.3331516760832</v>
      </c>
      <c r="W875" s="154">
        <f t="shared" si="180"/>
        <v>1647.1161664526091</v>
      </c>
      <c r="X875" s="137">
        <f t="shared" si="181"/>
        <v>1.0306204420334224</v>
      </c>
      <c r="Y875" s="137">
        <f t="shared" si="182"/>
        <v>1646.0855460105756</v>
      </c>
    </row>
    <row r="876" spans="1:25">
      <c r="A876" s="153">
        <v>2018</v>
      </c>
      <c r="B876" s="153" t="s">
        <v>164</v>
      </c>
      <c r="C876" s="153" t="s">
        <v>165</v>
      </c>
      <c r="D876" s="153" t="s">
        <v>358</v>
      </c>
      <c r="E876" s="153" t="s">
        <v>133</v>
      </c>
      <c r="F876" s="136" t="s">
        <v>206</v>
      </c>
      <c r="G876" s="154">
        <v>83.619567472041652</v>
      </c>
      <c r="H876" s="154">
        <v>83.614313007999996</v>
      </c>
      <c r="I876" s="154">
        <v>5.2544640416499998E-3</v>
      </c>
      <c r="J876" s="155">
        <f t="shared" si="170"/>
        <v>0.99993716226715224</v>
      </c>
      <c r="K876" s="155">
        <f t="shared" si="171"/>
        <v>6.2837732847764727E-5</v>
      </c>
      <c r="L876" s="155">
        <f>IF(F876="Current ASP",IF(ISERROR(VLOOKUP(A876,#REF!,3,FALSE)),1,1-VLOOKUP(A876,#REF!,3,FALSE)),0)</f>
        <v>1</v>
      </c>
      <c r="M876" s="137">
        <v>7.3479543861099996</v>
      </c>
      <c r="N876" s="154">
        <f t="shared" si="172"/>
        <v>0</v>
      </c>
      <c r="O876" s="154">
        <f t="shared" si="173"/>
        <v>7.3474926573153079</v>
      </c>
      <c r="P876" s="154">
        <f t="shared" si="174"/>
        <v>4.6172879469194122E-4</v>
      </c>
      <c r="Q876" s="154">
        <v>7178.9999999999873</v>
      </c>
      <c r="R876" s="154">
        <f t="shared" si="175"/>
        <v>0</v>
      </c>
      <c r="S876" s="154">
        <f t="shared" si="176"/>
        <v>7178.5488879158729</v>
      </c>
      <c r="T876" s="154">
        <f t="shared" si="177"/>
        <v>0.4511120841141022</v>
      </c>
      <c r="U876" s="154">
        <f t="shared" si="178"/>
        <v>0</v>
      </c>
      <c r="V876" s="154">
        <f t="shared" si="179"/>
        <v>7185.8963805731883</v>
      </c>
      <c r="W876" s="154">
        <f t="shared" si="180"/>
        <v>0.45157381290879411</v>
      </c>
      <c r="X876" s="137">
        <f t="shared" si="181"/>
        <v>4.6172879469194122E-4</v>
      </c>
      <c r="Y876" s="137">
        <f t="shared" si="182"/>
        <v>0.4511120841141022</v>
      </c>
    </row>
    <row r="877" spans="1:25">
      <c r="A877" s="153">
        <v>2019</v>
      </c>
      <c r="B877" s="153" t="s">
        <v>164</v>
      </c>
      <c r="C877" s="153" t="s">
        <v>165</v>
      </c>
      <c r="D877" s="153" t="s">
        <v>358</v>
      </c>
      <c r="E877" s="153" t="s">
        <v>133</v>
      </c>
      <c r="F877" s="136" t="s">
        <v>206</v>
      </c>
      <c r="G877" s="154">
        <v>41.526869689959995</v>
      </c>
      <c r="H877" s="154">
        <v>39.368712984699997</v>
      </c>
      <c r="I877" s="154">
        <v>2.1581567052600001</v>
      </c>
      <c r="J877" s="155">
        <f t="shared" si="170"/>
        <v>0.94802987267345662</v>
      </c>
      <c r="K877" s="155">
        <f t="shared" si="171"/>
        <v>5.1970127326543381E-2</v>
      </c>
      <c r="L877" s="155">
        <f>IF(F877="Current ASP",IF(ISERROR(VLOOKUP(A877,#REF!,3,FALSE)),1,1-VLOOKUP(A877,#REF!,3,FALSE)),0)</f>
        <v>1</v>
      </c>
      <c r="M877" s="137">
        <v>0</v>
      </c>
      <c r="N877" s="154">
        <f t="shared" si="172"/>
        <v>0</v>
      </c>
      <c r="O877" s="154">
        <f t="shared" si="173"/>
        <v>0</v>
      </c>
      <c r="P877" s="154">
        <f t="shared" si="174"/>
        <v>0</v>
      </c>
      <c r="Q877" s="154">
        <v>2013.9199990331642</v>
      </c>
      <c r="R877" s="154">
        <f t="shared" si="175"/>
        <v>0</v>
      </c>
      <c r="S877" s="154">
        <f t="shared" si="176"/>
        <v>1909.2563202579386</v>
      </c>
      <c r="T877" s="154">
        <f t="shared" si="177"/>
        <v>104.66367877522566</v>
      </c>
      <c r="U877" s="154">
        <f t="shared" si="178"/>
        <v>0</v>
      </c>
      <c r="V877" s="154">
        <f t="shared" si="179"/>
        <v>1909.2563202579386</v>
      </c>
      <c r="W877" s="154">
        <f t="shared" si="180"/>
        <v>104.66367877522566</v>
      </c>
      <c r="X877" s="137">
        <f t="shared" si="181"/>
        <v>0</v>
      </c>
      <c r="Y877" s="137">
        <f t="shared" si="182"/>
        <v>104.66367877522566</v>
      </c>
    </row>
    <row r="878" spans="1:25">
      <c r="A878" s="153">
        <v>2020</v>
      </c>
      <c r="B878" s="153" t="s">
        <v>164</v>
      </c>
      <c r="C878" s="153" t="s">
        <v>165</v>
      </c>
      <c r="D878" s="153" t="s">
        <v>358</v>
      </c>
      <c r="E878" s="153" t="s">
        <v>133</v>
      </c>
      <c r="F878" s="136" t="s">
        <v>206</v>
      </c>
      <c r="G878" s="154">
        <v>61.699679634878251</v>
      </c>
      <c r="H878" s="154">
        <v>61.699524736599997</v>
      </c>
      <c r="I878" s="154">
        <v>1.5489827825500001E-4</v>
      </c>
      <c r="J878" s="155">
        <f t="shared" si="170"/>
        <v>0.99999748948002376</v>
      </c>
      <c r="K878" s="155">
        <f t="shared" si="171"/>
        <v>2.5105199762398556E-6</v>
      </c>
      <c r="L878" s="155">
        <f>IF(F878="Current ASP",IF(ISERROR(VLOOKUP(A878,#REF!,3,FALSE)),1,1-VLOOKUP(A878,#REF!,3,FALSE)),0)</f>
        <v>1</v>
      </c>
      <c r="M878" s="137">
        <v>1.8369885965299999</v>
      </c>
      <c r="N878" s="154">
        <f t="shared" si="172"/>
        <v>0</v>
      </c>
      <c r="O878" s="154">
        <f t="shared" si="173"/>
        <v>1.8369839847334322</v>
      </c>
      <c r="P878" s="154">
        <f t="shared" si="174"/>
        <v>4.6117965677133809E-6</v>
      </c>
      <c r="Q878" s="154">
        <v>3938.5197281327273</v>
      </c>
      <c r="R878" s="154">
        <f t="shared" si="175"/>
        <v>0</v>
      </c>
      <c r="S878" s="154">
        <f t="shared" si="176"/>
        <v>3938.5098404002729</v>
      </c>
      <c r="T878" s="154">
        <f t="shared" si="177"/>
        <v>9.8877324542919771E-3</v>
      </c>
      <c r="U878" s="154">
        <f t="shared" si="178"/>
        <v>0</v>
      </c>
      <c r="V878" s="154">
        <f t="shared" si="179"/>
        <v>3940.3468243850061</v>
      </c>
      <c r="W878" s="154">
        <f t="shared" si="180"/>
        <v>9.8923442508596898E-3</v>
      </c>
      <c r="X878" s="137">
        <f t="shared" si="181"/>
        <v>4.6117965677133809E-6</v>
      </c>
      <c r="Y878" s="137">
        <f t="shared" si="182"/>
        <v>9.8877324542919771E-3</v>
      </c>
    </row>
    <row r="879" spans="1:25">
      <c r="A879" s="153">
        <v>2021</v>
      </c>
      <c r="B879" s="153" t="s">
        <v>164</v>
      </c>
      <c r="C879" s="153" t="s">
        <v>165</v>
      </c>
      <c r="D879" s="153" t="s">
        <v>363</v>
      </c>
      <c r="E879" s="153" t="s">
        <v>133</v>
      </c>
      <c r="F879" s="136" t="s">
        <v>206</v>
      </c>
      <c r="G879" s="154">
        <v>97.212031518700002</v>
      </c>
      <c r="H879" s="154">
        <v>42.109774961200003</v>
      </c>
      <c r="I879" s="154">
        <v>55.102256557499999</v>
      </c>
      <c r="J879" s="155">
        <f t="shared" si="170"/>
        <v>0.43317451866130008</v>
      </c>
      <c r="K879" s="155">
        <f t="shared" si="171"/>
        <v>0.56682548133869992</v>
      </c>
      <c r="L879" s="155">
        <f>IF(F879="Current ASP",IF(ISERROR(VLOOKUP(A879,#REF!,3,FALSE)),1,1-VLOOKUP(A879,#REF!,3,FALSE)),0)</f>
        <v>1</v>
      </c>
      <c r="M879" s="137">
        <v>0</v>
      </c>
      <c r="N879" s="154">
        <f t="shared" si="172"/>
        <v>0</v>
      </c>
      <c r="O879" s="154">
        <f t="shared" si="173"/>
        <v>0</v>
      </c>
      <c r="P879" s="154">
        <f t="shared" si="174"/>
        <v>0</v>
      </c>
      <c r="Q879" s="154">
        <v>4488.486149314047</v>
      </c>
      <c r="R879" s="154">
        <f t="shared" si="175"/>
        <v>0</v>
      </c>
      <c r="S879" s="154">
        <f t="shared" si="176"/>
        <v>1944.2978272470245</v>
      </c>
      <c r="T879" s="154">
        <f t="shared" si="177"/>
        <v>2544.1883220670225</v>
      </c>
      <c r="U879" s="154">
        <f t="shared" si="178"/>
        <v>0</v>
      </c>
      <c r="V879" s="154">
        <f t="shared" si="179"/>
        <v>1944.2978272470245</v>
      </c>
      <c r="W879" s="154">
        <f t="shared" si="180"/>
        <v>2544.1883220670225</v>
      </c>
      <c r="X879" s="137">
        <f t="shared" si="181"/>
        <v>0</v>
      </c>
      <c r="Y879" s="137">
        <f t="shared" si="182"/>
        <v>2544.1883220670225</v>
      </c>
    </row>
    <row r="880" spans="1:25">
      <c r="A880" s="153">
        <v>2022</v>
      </c>
      <c r="B880" s="153" t="s">
        <v>164</v>
      </c>
      <c r="C880" s="153" t="s">
        <v>165</v>
      </c>
      <c r="D880" s="153" t="s">
        <v>363</v>
      </c>
      <c r="E880" s="153" t="s">
        <v>133</v>
      </c>
      <c r="F880" s="136" t="s">
        <v>206</v>
      </c>
      <c r="G880" s="154">
        <v>55.072775517561134</v>
      </c>
      <c r="H880" s="154">
        <v>55.071588146000003</v>
      </c>
      <c r="I880" s="154">
        <v>1.1873715611300001E-3</v>
      </c>
      <c r="J880" s="155">
        <f t="shared" si="170"/>
        <v>0.99997843995422475</v>
      </c>
      <c r="K880" s="155">
        <f t="shared" si="171"/>
        <v>2.1560045775248504E-5</v>
      </c>
      <c r="L880" s="155">
        <f>IF(F880="Current ASP",IF(ISERROR(VLOOKUP(A880,#REF!,3,FALSE)),1,1-VLOOKUP(A880,#REF!,3,FALSE)),0)</f>
        <v>1</v>
      </c>
      <c r="M880" s="137">
        <v>0</v>
      </c>
      <c r="N880" s="154">
        <f t="shared" si="172"/>
        <v>0</v>
      </c>
      <c r="O880" s="154">
        <f t="shared" si="173"/>
        <v>0</v>
      </c>
      <c r="P880" s="154">
        <f t="shared" si="174"/>
        <v>0</v>
      </c>
      <c r="Q880" s="154">
        <v>2376.3037469597821</v>
      </c>
      <c r="R880" s="154">
        <f t="shared" si="175"/>
        <v>0</v>
      </c>
      <c r="S880" s="154">
        <f t="shared" si="176"/>
        <v>2376.2525137422217</v>
      </c>
      <c r="T880" s="154">
        <f t="shared" si="177"/>
        <v>5.123321756034744E-2</v>
      </c>
      <c r="U880" s="154">
        <f t="shared" si="178"/>
        <v>0</v>
      </c>
      <c r="V880" s="154">
        <f t="shared" si="179"/>
        <v>2376.2525137422217</v>
      </c>
      <c r="W880" s="154">
        <f t="shared" si="180"/>
        <v>5.123321756034744E-2</v>
      </c>
      <c r="X880" s="137">
        <f t="shared" si="181"/>
        <v>0</v>
      </c>
      <c r="Y880" s="137">
        <f t="shared" si="182"/>
        <v>5.123321756034744E-2</v>
      </c>
    </row>
    <row r="881" spans="1:25">
      <c r="A881" s="153">
        <v>2023</v>
      </c>
      <c r="B881" s="153" t="s">
        <v>164</v>
      </c>
      <c r="C881" s="153" t="s">
        <v>165</v>
      </c>
      <c r="D881" s="153" t="s">
        <v>363</v>
      </c>
      <c r="E881" s="153" t="s">
        <v>133</v>
      </c>
      <c r="F881" s="136" t="s">
        <v>206</v>
      </c>
      <c r="G881" s="154">
        <v>61.253453827800001</v>
      </c>
      <c r="H881" s="154">
        <v>30.997478194200003</v>
      </c>
      <c r="I881" s="154">
        <v>30.255975633599999</v>
      </c>
      <c r="J881" s="155">
        <f t="shared" si="170"/>
        <v>0.50605274081919172</v>
      </c>
      <c r="K881" s="155">
        <f t="shared" si="171"/>
        <v>0.49394725918080828</v>
      </c>
      <c r="L881" s="155">
        <f>IF(F881="Current ASP",IF(ISERROR(VLOOKUP(A881,#REF!,3,FALSE)),1,1-VLOOKUP(A881,#REF!,3,FALSE)),0)</f>
        <v>1</v>
      </c>
      <c r="M881" s="137">
        <v>0</v>
      </c>
      <c r="N881" s="154">
        <f t="shared" si="172"/>
        <v>0</v>
      </c>
      <c r="O881" s="154">
        <f t="shared" si="173"/>
        <v>0</v>
      </c>
      <c r="P881" s="154">
        <f t="shared" si="174"/>
        <v>0</v>
      </c>
      <c r="Q881" s="154">
        <v>2778.3258938739768</v>
      </c>
      <c r="R881" s="154">
        <f t="shared" si="175"/>
        <v>0</v>
      </c>
      <c r="S881" s="154">
        <f t="shared" si="176"/>
        <v>1405.9794334838568</v>
      </c>
      <c r="T881" s="154">
        <f t="shared" si="177"/>
        <v>1372.34646039012</v>
      </c>
      <c r="U881" s="154">
        <f t="shared" si="178"/>
        <v>0</v>
      </c>
      <c r="V881" s="154">
        <f t="shared" si="179"/>
        <v>1405.9794334838568</v>
      </c>
      <c r="W881" s="154">
        <f t="shared" si="180"/>
        <v>1372.34646039012</v>
      </c>
      <c r="X881" s="137">
        <f t="shared" si="181"/>
        <v>0</v>
      </c>
      <c r="Y881" s="137">
        <f t="shared" si="182"/>
        <v>1372.34646039012</v>
      </c>
    </row>
    <row r="882" spans="1:25">
      <c r="A882" s="153">
        <v>2024</v>
      </c>
      <c r="B882" s="153" t="s">
        <v>164</v>
      </c>
      <c r="C882" s="153" t="s">
        <v>165</v>
      </c>
      <c r="D882" s="153" t="s">
        <v>363</v>
      </c>
      <c r="E882" s="153" t="s">
        <v>133</v>
      </c>
      <c r="F882" s="136" t="s">
        <v>206</v>
      </c>
      <c r="G882" s="154">
        <v>23.427854606233002</v>
      </c>
      <c r="H882" s="154">
        <v>0.29781161453299987</v>
      </c>
      <c r="I882" s="154">
        <v>23.130042991700002</v>
      </c>
      <c r="J882" s="155">
        <f t="shared" si="170"/>
        <v>1.2711860285054305E-2</v>
      </c>
      <c r="K882" s="155">
        <f t="shared" si="171"/>
        <v>0.98728813971494567</v>
      </c>
      <c r="L882" s="155">
        <f>IF(F882="Current ASP",IF(ISERROR(VLOOKUP(A882,#REF!,3,FALSE)),1,1-VLOOKUP(A882,#REF!,3,FALSE)),0)</f>
        <v>1</v>
      </c>
      <c r="M882" s="137">
        <v>0</v>
      </c>
      <c r="N882" s="154">
        <f t="shared" si="172"/>
        <v>0</v>
      </c>
      <c r="O882" s="154">
        <f t="shared" si="173"/>
        <v>0</v>
      </c>
      <c r="P882" s="154">
        <f t="shared" si="174"/>
        <v>0</v>
      </c>
      <c r="Q882" s="154">
        <v>182.30610697829093</v>
      </c>
      <c r="R882" s="154">
        <f t="shared" si="175"/>
        <v>0</v>
      </c>
      <c r="S882" s="154">
        <f t="shared" si="176"/>
        <v>2.3174497610201978</v>
      </c>
      <c r="T882" s="154">
        <f t="shared" si="177"/>
        <v>179.98865721727071</v>
      </c>
      <c r="U882" s="154">
        <f t="shared" si="178"/>
        <v>0</v>
      </c>
      <c r="V882" s="154">
        <f t="shared" si="179"/>
        <v>2.3174497610201978</v>
      </c>
      <c r="W882" s="154">
        <f t="shared" si="180"/>
        <v>179.98865721727071</v>
      </c>
      <c r="X882" s="137">
        <f t="shared" si="181"/>
        <v>0</v>
      </c>
      <c r="Y882" s="137">
        <f t="shared" si="182"/>
        <v>179.98865721727071</v>
      </c>
    </row>
    <row r="883" spans="1:25">
      <c r="A883" s="153">
        <v>2025</v>
      </c>
      <c r="B883" s="153" t="s">
        <v>164</v>
      </c>
      <c r="C883" s="153" t="s">
        <v>165</v>
      </c>
      <c r="D883" s="153" t="s">
        <v>363</v>
      </c>
      <c r="E883" s="153" t="s">
        <v>133</v>
      </c>
      <c r="F883" s="136" t="s">
        <v>206</v>
      </c>
      <c r="G883" s="154">
        <v>28.889530584399999</v>
      </c>
      <c r="H883" s="154">
        <v>1.4439409490999999</v>
      </c>
      <c r="I883" s="154">
        <v>27.445589635299999</v>
      </c>
      <c r="J883" s="155">
        <f t="shared" si="170"/>
        <v>4.9981461099949845E-2</v>
      </c>
      <c r="K883" s="155">
        <f t="shared" si="171"/>
        <v>0.95001853890005017</v>
      </c>
      <c r="L883" s="155">
        <f>IF(F883="Current ASP",IF(ISERROR(VLOOKUP(A883,#REF!,3,FALSE)),1,1-VLOOKUP(A883,#REF!,3,FALSE)),0)</f>
        <v>1</v>
      </c>
      <c r="M883" s="137">
        <v>0</v>
      </c>
      <c r="N883" s="154">
        <f t="shared" si="172"/>
        <v>0</v>
      </c>
      <c r="O883" s="154">
        <f t="shared" si="173"/>
        <v>0</v>
      </c>
      <c r="P883" s="154">
        <f t="shared" si="174"/>
        <v>0</v>
      </c>
      <c r="Q883" s="154">
        <v>59.415007478733529</v>
      </c>
      <c r="R883" s="154">
        <f t="shared" si="175"/>
        <v>0</v>
      </c>
      <c r="S883" s="154">
        <f t="shared" si="176"/>
        <v>2.9696488850515488</v>
      </c>
      <c r="T883" s="154">
        <f t="shared" si="177"/>
        <v>56.445358593681981</v>
      </c>
      <c r="U883" s="154">
        <f t="shared" si="178"/>
        <v>0</v>
      </c>
      <c r="V883" s="154">
        <f t="shared" si="179"/>
        <v>2.9696488850515488</v>
      </c>
      <c r="W883" s="154">
        <f t="shared" si="180"/>
        <v>56.445358593681981</v>
      </c>
      <c r="X883" s="137">
        <f t="shared" si="181"/>
        <v>0</v>
      </c>
      <c r="Y883" s="137">
        <f t="shared" si="182"/>
        <v>56.445358593681981</v>
      </c>
    </row>
    <row r="884" spans="1:25">
      <c r="A884" s="153">
        <v>2026</v>
      </c>
      <c r="B884" s="153" t="s">
        <v>164</v>
      </c>
      <c r="C884" s="153" t="s">
        <v>165</v>
      </c>
      <c r="D884" s="153" t="s">
        <v>363</v>
      </c>
      <c r="E884" s="153" t="s">
        <v>133</v>
      </c>
      <c r="F884" s="136" t="s">
        <v>206</v>
      </c>
      <c r="G884" s="154">
        <v>54.13412989839</v>
      </c>
      <c r="H884" s="154">
        <v>1.5436464650899993</v>
      </c>
      <c r="I884" s="154">
        <v>52.590483433300001</v>
      </c>
      <c r="J884" s="155">
        <f t="shared" si="170"/>
        <v>2.8515217072619999E-2</v>
      </c>
      <c r="K884" s="155">
        <f t="shared" si="171"/>
        <v>0.97148478292738005</v>
      </c>
      <c r="L884" s="155">
        <f>IF(F884="Current ASP",IF(ISERROR(VLOOKUP(A884,#REF!,3,FALSE)),1,1-VLOOKUP(A884,#REF!,3,FALSE)),0)</f>
        <v>1</v>
      </c>
      <c r="M884" s="137">
        <v>0</v>
      </c>
      <c r="N884" s="154">
        <f t="shared" si="172"/>
        <v>0</v>
      </c>
      <c r="O884" s="154">
        <f t="shared" si="173"/>
        <v>0</v>
      </c>
      <c r="P884" s="154">
        <f t="shared" si="174"/>
        <v>0</v>
      </c>
      <c r="Q884" s="154">
        <v>2390.0351320284458</v>
      </c>
      <c r="R884" s="154">
        <f t="shared" si="175"/>
        <v>0</v>
      </c>
      <c r="S884" s="154">
        <f t="shared" si="176"/>
        <v>68.152370600979125</v>
      </c>
      <c r="T884" s="154">
        <f t="shared" si="177"/>
        <v>2321.8827614274669</v>
      </c>
      <c r="U884" s="154">
        <f t="shared" si="178"/>
        <v>0</v>
      </c>
      <c r="V884" s="154">
        <f t="shared" si="179"/>
        <v>68.152370600979125</v>
      </c>
      <c r="W884" s="154">
        <f t="shared" si="180"/>
        <v>2321.8827614274669</v>
      </c>
      <c r="X884" s="137">
        <f t="shared" si="181"/>
        <v>0</v>
      </c>
      <c r="Y884" s="137">
        <f t="shared" si="182"/>
        <v>2321.8827614274669</v>
      </c>
    </row>
    <row r="885" spans="1:25">
      <c r="A885" s="153">
        <v>2027</v>
      </c>
      <c r="B885" s="153" t="s">
        <v>164</v>
      </c>
      <c r="C885" s="153" t="s">
        <v>165</v>
      </c>
      <c r="D885" s="153" t="s">
        <v>364</v>
      </c>
      <c r="E885" s="153" t="s">
        <v>133</v>
      </c>
      <c r="F885" s="136" t="s">
        <v>206</v>
      </c>
      <c r="G885" s="154">
        <v>53.476729005080003</v>
      </c>
      <c r="H885" s="154">
        <v>53.363855394200002</v>
      </c>
      <c r="I885" s="154">
        <v>0.11287361088</v>
      </c>
      <c r="J885" s="155">
        <f t="shared" si="170"/>
        <v>0.99788929478335742</v>
      </c>
      <c r="K885" s="155">
        <f t="shared" si="171"/>
        <v>2.1107052166425833E-3</v>
      </c>
      <c r="L885" s="155">
        <f>IF(F885="Current ASP",IF(ISERROR(VLOOKUP(A885,#REF!,3,FALSE)),1,1-VLOOKUP(A885,#REF!,3,FALSE)),0)</f>
        <v>1</v>
      </c>
      <c r="M885" s="137">
        <v>0</v>
      </c>
      <c r="N885" s="154">
        <f t="shared" si="172"/>
        <v>0</v>
      </c>
      <c r="O885" s="154">
        <f t="shared" si="173"/>
        <v>0</v>
      </c>
      <c r="P885" s="154">
        <f t="shared" si="174"/>
        <v>0</v>
      </c>
      <c r="Q885" s="154">
        <v>92.353768421415253</v>
      </c>
      <c r="R885" s="154">
        <f t="shared" si="175"/>
        <v>0</v>
      </c>
      <c r="S885" s="154">
        <f t="shared" si="176"/>
        <v>92.158836840631565</v>
      </c>
      <c r="T885" s="154">
        <f t="shared" si="177"/>
        <v>0.19493158078368225</v>
      </c>
      <c r="U885" s="154">
        <f t="shared" si="178"/>
        <v>0</v>
      </c>
      <c r="V885" s="154">
        <f t="shared" si="179"/>
        <v>92.158836840631565</v>
      </c>
      <c r="W885" s="154">
        <f t="shared" si="180"/>
        <v>0.19493158078368225</v>
      </c>
      <c r="X885" s="137">
        <f t="shared" si="181"/>
        <v>0</v>
      </c>
      <c r="Y885" s="137">
        <f t="shared" si="182"/>
        <v>0.19493158078368225</v>
      </c>
    </row>
    <row r="886" spans="1:25">
      <c r="A886" s="153">
        <v>2028</v>
      </c>
      <c r="B886" s="153" t="s">
        <v>164</v>
      </c>
      <c r="C886" s="153" t="s">
        <v>165</v>
      </c>
      <c r="D886" s="153" t="s">
        <v>364</v>
      </c>
      <c r="E886" s="153" t="s">
        <v>133</v>
      </c>
      <c r="F886" s="136" t="s">
        <v>206</v>
      </c>
      <c r="G886" s="154">
        <v>45.657818710539999</v>
      </c>
      <c r="H886" s="154">
        <v>2.1152290310400019</v>
      </c>
      <c r="I886" s="154">
        <v>43.542589679499997</v>
      </c>
      <c r="J886" s="155">
        <f t="shared" si="170"/>
        <v>4.6327859954284373E-2</v>
      </c>
      <c r="K886" s="155">
        <f t="shared" si="171"/>
        <v>0.95367214004571565</v>
      </c>
      <c r="L886" s="155">
        <f>IF(F886="Current ASP",IF(ISERROR(VLOOKUP(A886,#REF!,3,FALSE)),1,1-VLOOKUP(A886,#REF!,3,FALSE)),0)</f>
        <v>1</v>
      </c>
      <c r="M886" s="137">
        <v>0</v>
      </c>
      <c r="N886" s="154">
        <f t="shared" si="172"/>
        <v>0</v>
      </c>
      <c r="O886" s="154">
        <f t="shared" si="173"/>
        <v>0</v>
      </c>
      <c r="P886" s="154">
        <f t="shared" si="174"/>
        <v>0</v>
      </c>
      <c r="Q886" s="154">
        <v>221.72712224547374</v>
      </c>
      <c r="R886" s="154">
        <f t="shared" si="175"/>
        <v>0</v>
      </c>
      <c r="S886" s="154">
        <f t="shared" si="176"/>
        <v>10.272143067454799</v>
      </c>
      <c r="T886" s="154">
        <f t="shared" si="177"/>
        <v>211.45497917801893</v>
      </c>
      <c r="U886" s="154">
        <f t="shared" si="178"/>
        <v>0</v>
      </c>
      <c r="V886" s="154">
        <f t="shared" si="179"/>
        <v>10.272143067454799</v>
      </c>
      <c r="W886" s="154">
        <f t="shared" si="180"/>
        <v>211.45497917801893</v>
      </c>
      <c r="X886" s="137">
        <f t="shared" si="181"/>
        <v>0</v>
      </c>
      <c r="Y886" s="137">
        <f t="shared" si="182"/>
        <v>211.45497917801893</v>
      </c>
    </row>
    <row r="887" spans="1:25">
      <c r="A887" s="153">
        <v>2029</v>
      </c>
      <c r="B887" s="153" t="s">
        <v>164</v>
      </c>
      <c r="C887" s="153" t="s">
        <v>165</v>
      </c>
      <c r="D887" s="153" t="s">
        <v>365</v>
      </c>
      <c r="E887" s="153" t="s">
        <v>133</v>
      </c>
      <c r="F887" s="136" t="s">
        <v>206</v>
      </c>
      <c r="G887" s="154">
        <v>32.458185614199998</v>
      </c>
      <c r="H887" s="154">
        <v>1.8981800860999982</v>
      </c>
      <c r="I887" s="154">
        <v>30.5600055281</v>
      </c>
      <c r="J887" s="155">
        <f t="shared" si="170"/>
        <v>5.8480782279757844E-2</v>
      </c>
      <c r="K887" s="155">
        <f t="shared" si="171"/>
        <v>0.94151921772024216</v>
      </c>
      <c r="L887" s="155">
        <f>IF(F887="Current ASP",IF(ISERROR(VLOOKUP(A887,#REF!,3,FALSE)),1,1-VLOOKUP(A887,#REF!,3,FALSE)),0)</f>
        <v>1</v>
      </c>
      <c r="M887" s="137">
        <v>0</v>
      </c>
      <c r="N887" s="154">
        <f t="shared" si="172"/>
        <v>0</v>
      </c>
      <c r="O887" s="154">
        <f t="shared" si="173"/>
        <v>0</v>
      </c>
      <c r="P887" s="154">
        <f t="shared" si="174"/>
        <v>0</v>
      </c>
      <c r="Q887" s="154">
        <v>99.747214253982818</v>
      </c>
      <c r="R887" s="154">
        <f t="shared" si="175"/>
        <v>0</v>
      </c>
      <c r="S887" s="154">
        <f t="shared" si="176"/>
        <v>5.8332951197995273</v>
      </c>
      <c r="T887" s="154">
        <f t="shared" si="177"/>
        <v>93.913919134183288</v>
      </c>
      <c r="U887" s="154">
        <f t="shared" si="178"/>
        <v>0</v>
      </c>
      <c r="V887" s="154">
        <f t="shared" si="179"/>
        <v>5.8332951197995273</v>
      </c>
      <c r="W887" s="154">
        <f t="shared" si="180"/>
        <v>93.913919134183288</v>
      </c>
      <c r="X887" s="137">
        <f t="shared" si="181"/>
        <v>0</v>
      </c>
      <c r="Y887" s="137">
        <f t="shared" si="182"/>
        <v>93.913919134183288</v>
      </c>
    </row>
    <row r="888" spans="1:25">
      <c r="A888" s="153">
        <v>2030</v>
      </c>
      <c r="B888" s="153" t="s">
        <v>164</v>
      </c>
      <c r="C888" s="153" t="s">
        <v>165</v>
      </c>
      <c r="D888" s="153" t="s">
        <v>365</v>
      </c>
      <c r="E888" s="153" t="s">
        <v>133</v>
      </c>
      <c r="F888" s="136" t="s">
        <v>206</v>
      </c>
      <c r="G888" s="154">
        <v>52.706542142753001</v>
      </c>
      <c r="H888" s="154">
        <v>52.575254801100002</v>
      </c>
      <c r="I888" s="154">
        <v>0.13128734165299999</v>
      </c>
      <c r="J888" s="155">
        <f t="shared" si="170"/>
        <v>0.99750908831587903</v>
      </c>
      <c r="K888" s="155">
        <f t="shared" si="171"/>
        <v>2.4909116841209666E-3</v>
      </c>
      <c r="L888" s="155">
        <f>IF(F888="Current ASP",IF(ISERROR(VLOOKUP(A888,#REF!,3,FALSE)),1,1-VLOOKUP(A888,#REF!,3,FALSE)),0)</f>
        <v>1</v>
      </c>
      <c r="M888" s="137">
        <v>0</v>
      </c>
      <c r="N888" s="154">
        <f t="shared" si="172"/>
        <v>0</v>
      </c>
      <c r="O888" s="154">
        <f t="shared" si="173"/>
        <v>0</v>
      </c>
      <c r="P888" s="154">
        <f t="shared" si="174"/>
        <v>0</v>
      </c>
      <c r="Q888" s="154">
        <v>3114.4907772633555</v>
      </c>
      <c r="R888" s="154">
        <f t="shared" si="175"/>
        <v>0</v>
      </c>
      <c r="S888" s="154">
        <f t="shared" si="176"/>
        <v>3106.7328557961832</v>
      </c>
      <c r="T888" s="154">
        <f t="shared" si="177"/>
        <v>7.7579214671722836</v>
      </c>
      <c r="U888" s="154">
        <f t="shared" si="178"/>
        <v>0</v>
      </c>
      <c r="V888" s="154">
        <f t="shared" si="179"/>
        <v>3106.7328557961832</v>
      </c>
      <c r="W888" s="154">
        <f t="shared" si="180"/>
        <v>7.7579214671722836</v>
      </c>
      <c r="X888" s="137">
        <f t="shared" si="181"/>
        <v>0</v>
      </c>
      <c r="Y888" s="137">
        <f t="shared" si="182"/>
        <v>7.7579214671722836</v>
      </c>
    </row>
    <row r="889" spans="1:25">
      <c r="A889" s="153">
        <v>2031</v>
      </c>
      <c r="B889" s="153" t="s">
        <v>164</v>
      </c>
      <c r="C889" s="153" t="s">
        <v>165</v>
      </c>
      <c r="D889" s="153" t="s">
        <v>363</v>
      </c>
      <c r="E889" s="153" t="s">
        <v>133</v>
      </c>
      <c r="F889" s="136" t="s">
        <v>206</v>
      </c>
      <c r="G889" s="154">
        <v>51.462648097660001</v>
      </c>
      <c r="H889" s="154">
        <v>42.475104174400002</v>
      </c>
      <c r="I889" s="154">
        <v>8.9875439232600005</v>
      </c>
      <c r="J889" s="155">
        <f t="shared" si="170"/>
        <v>0.82535791966623151</v>
      </c>
      <c r="K889" s="155">
        <f t="shared" si="171"/>
        <v>0.17464208033376849</v>
      </c>
      <c r="L889" s="155">
        <f>IF(F889="Current ASP",IF(ISERROR(VLOOKUP(A889,#REF!,3,FALSE)),1,1-VLOOKUP(A889,#REF!,3,FALSE)),0)</f>
        <v>1</v>
      </c>
      <c r="M889" s="137">
        <v>0</v>
      </c>
      <c r="N889" s="154">
        <f t="shared" si="172"/>
        <v>0</v>
      </c>
      <c r="O889" s="154">
        <f t="shared" si="173"/>
        <v>0</v>
      </c>
      <c r="P889" s="154">
        <f t="shared" si="174"/>
        <v>0</v>
      </c>
      <c r="Q889" s="154">
        <v>163.22533089474251</v>
      </c>
      <c r="R889" s="154">
        <f t="shared" si="175"/>
        <v>0</v>
      </c>
      <c r="S889" s="154">
        <f t="shared" si="176"/>
        <v>134.71931954411696</v>
      </c>
      <c r="T889" s="154">
        <f t="shared" si="177"/>
        <v>28.506011350625567</v>
      </c>
      <c r="U889" s="154">
        <f t="shared" si="178"/>
        <v>0</v>
      </c>
      <c r="V889" s="154">
        <f t="shared" si="179"/>
        <v>134.71931954411696</v>
      </c>
      <c r="W889" s="154">
        <f t="shared" si="180"/>
        <v>28.506011350625567</v>
      </c>
      <c r="X889" s="137">
        <f t="shared" si="181"/>
        <v>0</v>
      </c>
      <c r="Y889" s="137">
        <f t="shared" si="182"/>
        <v>28.506011350625567</v>
      </c>
    </row>
    <row r="890" spans="1:25">
      <c r="A890" s="153">
        <v>2032</v>
      </c>
      <c r="B890" s="153" t="s">
        <v>164</v>
      </c>
      <c r="C890" s="153" t="s">
        <v>165</v>
      </c>
      <c r="D890" s="153" t="s">
        <v>359</v>
      </c>
      <c r="E890" s="153" t="s">
        <v>133</v>
      </c>
      <c r="F890" s="136" t="s">
        <v>206</v>
      </c>
      <c r="G890" s="154">
        <v>4.9563870685199998</v>
      </c>
      <c r="H890" s="154">
        <v>4.9563870685199998</v>
      </c>
      <c r="I890" s="154">
        <v>0</v>
      </c>
      <c r="J890" s="155">
        <f t="shared" si="170"/>
        <v>1</v>
      </c>
      <c r="K890" s="155">
        <f t="shared" si="171"/>
        <v>0</v>
      </c>
      <c r="L890" s="155">
        <f>IF(F890="Current ASP",IF(ISERROR(VLOOKUP(A890,#REF!,3,FALSE)),1,1-VLOOKUP(A890,#REF!,3,FALSE)),0)</f>
        <v>1</v>
      </c>
      <c r="M890" s="137">
        <v>0.61232953217599995</v>
      </c>
      <c r="N890" s="154">
        <f t="shared" si="172"/>
        <v>0</v>
      </c>
      <c r="O890" s="154">
        <f t="shared" si="173"/>
        <v>0.61232953217599995</v>
      </c>
      <c r="P890" s="154">
        <f t="shared" si="174"/>
        <v>0</v>
      </c>
      <c r="Q890" s="154">
        <v>107.90242228862809</v>
      </c>
      <c r="R890" s="154">
        <f t="shared" si="175"/>
        <v>0</v>
      </c>
      <c r="S890" s="154">
        <f t="shared" si="176"/>
        <v>107.90242228862809</v>
      </c>
      <c r="T890" s="154">
        <f t="shared" si="177"/>
        <v>0</v>
      </c>
      <c r="U890" s="154">
        <f t="shared" si="178"/>
        <v>0</v>
      </c>
      <c r="V890" s="154">
        <f t="shared" si="179"/>
        <v>108.51475182080409</v>
      </c>
      <c r="W890" s="154">
        <f t="shared" si="180"/>
        <v>0</v>
      </c>
      <c r="X890" s="137">
        <f t="shared" si="181"/>
        <v>0</v>
      </c>
      <c r="Y890" s="137">
        <f t="shared" si="182"/>
        <v>0</v>
      </c>
    </row>
    <row r="891" spans="1:25">
      <c r="A891" s="153">
        <v>2033</v>
      </c>
      <c r="B891" s="153" t="s">
        <v>164</v>
      </c>
      <c r="C891" s="153" t="s">
        <v>165</v>
      </c>
      <c r="D891" s="153" t="s">
        <v>365</v>
      </c>
      <c r="E891" s="153" t="s">
        <v>133</v>
      </c>
      <c r="F891" s="136" t="s">
        <v>206</v>
      </c>
      <c r="G891" s="154">
        <v>29.344481255250997</v>
      </c>
      <c r="H891" s="154">
        <v>0.58699368125099838</v>
      </c>
      <c r="I891" s="154">
        <v>28.757487573999999</v>
      </c>
      <c r="J891" s="155">
        <f t="shared" si="170"/>
        <v>2.0003546020973189E-2</v>
      </c>
      <c r="K891" s="155">
        <f t="shared" si="171"/>
        <v>0.97999645397902679</v>
      </c>
      <c r="L891" s="155">
        <f>IF(F891="Current ASP",IF(ISERROR(VLOOKUP(A891,#REF!,3,FALSE)),1,1-VLOOKUP(A891,#REF!,3,FALSE)),0)</f>
        <v>1</v>
      </c>
      <c r="M891" s="137">
        <v>30.164232532900002</v>
      </c>
      <c r="N891" s="154">
        <f t="shared" si="172"/>
        <v>0</v>
      </c>
      <c r="O891" s="154">
        <f t="shared" si="173"/>
        <v>0.6033916136592018</v>
      </c>
      <c r="P891" s="154">
        <f t="shared" si="174"/>
        <v>29.5608409192408</v>
      </c>
      <c r="Q891" s="154">
        <v>4154.9999999999882</v>
      </c>
      <c r="R891" s="154">
        <f t="shared" si="175"/>
        <v>0</v>
      </c>
      <c r="S891" s="154">
        <f t="shared" si="176"/>
        <v>83.114733717143366</v>
      </c>
      <c r="T891" s="154">
        <f t="shared" si="177"/>
        <v>4071.8852662828449</v>
      </c>
      <c r="U891" s="154">
        <f t="shared" si="178"/>
        <v>0</v>
      </c>
      <c r="V891" s="154">
        <f t="shared" si="179"/>
        <v>83.718125330802565</v>
      </c>
      <c r="W891" s="154">
        <f t="shared" si="180"/>
        <v>4101.4461072020858</v>
      </c>
      <c r="X891" s="137">
        <f t="shared" si="181"/>
        <v>29.5608409192408</v>
      </c>
      <c r="Y891" s="137">
        <f t="shared" si="182"/>
        <v>4071.8852662828449</v>
      </c>
    </row>
    <row r="892" spans="1:25">
      <c r="A892" s="153">
        <v>2035</v>
      </c>
      <c r="B892" s="153" t="s">
        <v>164</v>
      </c>
      <c r="C892" s="153" t="s">
        <v>165</v>
      </c>
      <c r="D892" s="153" t="s">
        <v>366</v>
      </c>
      <c r="E892" s="153" t="s">
        <v>133</v>
      </c>
      <c r="F892" s="136" t="s">
        <v>206</v>
      </c>
      <c r="G892" s="154">
        <v>20.831553122940001</v>
      </c>
      <c r="H892" s="154">
        <v>19.202235720600001</v>
      </c>
      <c r="I892" s="154">
        <v>1.6293174023400001</v>
      </c>
      <c r="J892" s="155">
        <f t="shared" si="170"/>
        <v>0.92178608130059336</v>
      </c>
      <c r="K892" s="155">
        <f t="shared" si="171"/>
        <v>7.8213918699406637E-2</v>
      </c>
      <c r="L892" s="155">
        <f>IF(F892="Current ASP",IF(ISERROR(VLOOKUP(A892,#REF!,3,FALSE)),1,1-VLOOKUP(A892,#REF!,3,FALSE)),0)</f>
        <v>1</v>
      </c>
      <c r="M892" s="137">
        <v>7.96028391829</v>
      </c>
      <c r="N892" s="154">
        <f t="shared" si="172"/>
        <v>0</v>
      </c>
      <c r="O892" s="154">
        <f t="shared" si="173"/>
        <v>7.3376789190806715</v>
      </c>
      <c r="P892" s="154">
        <f t="shared" si="174"/>
        <v>0.62260499920932821</v>
      </c>
      <c r="Q892" s="154">
        <v>2841.9647959106965</v>
      </c>
      <c r="R892" s="154">
        <f t="shared" si="175"/>
        <v>0</v>
      </c>
      <c r="S892" s="154">
        <f t="shared" si="176"/>
        <v>2619.6835924167613</v>
      </c>
      <c r="T892" s="154">
        <f t="shared" si="177"/>
        <v>222.28120349393498</v>
      </c>
      <c r="U892" s="154">
        <f t="shared" si="178"/>
        <v>0</v>
      </c>
      <c r="V892" s="154">
        <f t="shared" si="179"/>
        <v>2627.0212713358419</v>
      </c>
      <c r="W892" s="154">
        <f t="shared" si="180"/>
        <v>222.90380849314431</v>
      </c>
      <c r="X892" s="137">
        <f t="shared" si="181"/>
        <v>0.62260499920932821</v>
      </c>
      <c r="Y892" s="137">
        <f t="shared" si="182"/>
        <v>222.28120349393498</v>
      </c>
    </row>
    <row r="893" spans="1:25">
      <c r="A893" s="153">
        <v>2036</v>
      </c>
      <c r="B893" s="153" t="s">
        <v>164</v>
      </c>
      <c r="C893" s="153" t="s">
        <v>165</v>
      </c>
      <c r="D893" s="153" t="s">
        <v>359</v>
      </c>
      <c r="E893" s="153" t="s">
        <v>133</v>
      </c>
      <c r="F893" s="136" t="s">
        <v>206</v>
      </c>
      <c r="G893" s="154">
        <v>11.0396776761</v>
      </c>
      <c r="H893" s="154">
        <v>11.0396776761</v>
      </c>
      <c r="I893" s="154">
        <v>0</v>
      </c>
      <c r="J893" s="155">
        <f t="shared" si="170"/>
        <v>1</v>
      </c>
      <c r="K893" s="155">
        <f t="shared" si="171"/>
        <v>0</v>
      </c>
      <c r="L893" s="155">
        <f>IF(F893="Current ASP",IF(ISERROR(VLOOKUP(A893,#REF!,3,FALSE)),1,1-VLOOKUP(A893,#REF!,3,FALSE)),0)</f>
        <v>1</v>
      </c>
      <c r="M893" s="137">
        <v>0</v>
      </c>
      <c r="N893" s="154">
        <f t="shared" si="172"/>
        <v>0</v>
      </c>
      <c r="O893" s="154">
        <f t="shared" si="173"/>
        <v>0</v>
      </c>
      <c r="P893" s="154">
        <f t="shared" si="174"/>
        <v>0</v>
      </c>
      <c r="Q893" s="154">
        <v>109.47233319079761</v>
      </c>
      <c r="R893" s="154">
        <f t="shared" si="175"/>
        <v>0</v>
      </c>
      <c r="S893" s="154">
        <f t="shared" si="176"/>
        <v>109.47233319079761</v>
      </c>
      <c r="T893" s="154">
        <f t="shared" si="177"/>
        <v>0</v>
      </c>
      <c r="U893" s="154">
        <f t="shared" si="178"/>
        <v>0</v>
      </c>
      <c r="V893" s="154">
        <f t="shared" si="179"/>
        <v>109.47233319079761</v>
      </c>
      <c r="W893" s="154">
        <f t="shared" si="180"/>
        <v>0</v>
      </c>
      <c r="X893" s="137">
        <f t="shared" si="181"/>
        <v>0</v>
      </c>
      <c r="Y893" s="137">
        <f t="shared" si="182"/>
        <v>0</v>
      </c>
    </row>
    <row r="894" spans="1:25">
      <c r="A894" s="153">
        <v>2037</v>
      </c>
      <c r="B894" s="153" t="s">
        <v>164</v>
      </c>
      <c r="C894" s="153" t="s">
        <v>165</v>
      </c>
      <c r="D894" s="153" t="s">
        <v>363</v>
      </c>
      <c r="E894" s="153" t="s">
        <v>133</v>
      </c>
      <c r="F894" s="136" t="s">
        <v>206</v>
      </c>
      <c r="G894" s="154">
        <v>40.220350844199999</v>
      </c>
      <c r="H894" s="154">
        <v>40.220350844199999</v>
      </c>
      <c r="I894" s="154">
        <v>0</v>
      </c>
      <c r="J894" s="155">
        <f t="shared" si="170"/>
        <v>1</v>
      </c>
      <c r="K894" s="155">
        <f t="shared" si="171"/>
        <v>0</v>
      </c>
      <c r="L894" s="155">
        <f>IF(F894="Current ASP",IF(ISERROR(VLOOKUP(A894,#REF!,3,FALSE)),1,1-VLOOKUP(A894,#REF!,3,FALSE)),0)</f>
        <v>1</v>
      </c>
      <c r="M894" s="137">
        <v>0</v>
      </c>
      <c r="N894" s="154">
        <f t="shared" si="172"/>
        <v>0</v>
      </c>
      <c r="O894" s="154">
        <f t="shared" si="173"/>
        <v>0</v>
      </c>
      <c r="P894" s="154">
        <f t="shared" si="174"/>
        <v>0</v>
      </c>
      <c r="Q894" s="154">
        <v>489.00106196270116</v>
      </c>
      <c r="R894" s="154">
        <f t="shared" si="175"/>
        <v>0</v>
      </c>
      <c r="S894" s="154">
        <f t="shared" si="176"/>
        <v>489.00106196270116</v>
      </c>
      <c r="T894" s="154">
        <f t="shared" si="177"/>
        <v>0</v>
      </c>
      <c r="U894" s="154">
        <f t="shared" si="178"/>
        <v>0</v>
      </c>
      <c r="V894" s="154">
        <f t="shared" si="179"/>
        <v>489.00106196270116</v>
      </c>
      <c r="W894" s="154">
        <f t="shared" si="180"/>
        <v>0</v>
      </c>
      <c r="X894" s="137">
        <f t="shared" si="181"/>
        <v>0</v>
      </c>
      <c r="Y894" s="137">
        <f t="shared" si="182"/>
        <v>0</v>
      </c>
    </row>
    <row r="895" spans="1:25">
      <c r="A895" s="153">
        <v>2038</v>
      </c>
      <c r="B895" s="153" t="s">
        <v>164</v>
      </c>
      <c r="C895" s="153" t="s">
        <v>165</v>
      </c>
      <c r="D895" s="153" t="s">
        <v>363</v>
      </c>
      <c r="E895" s="153" t="s">
        <v>133</v>
      </c>
      <c r="F895" s="136" t="s">
        <v>206</v>
      </c>
      <c r="G895" s="154">
        <v>50.930817430300003</v>
      </c>
      <c r="H895" s="154">
        <v>14.279735775500001</v>
      </c>
      <c r="I895" s="154">
        <v>36.651081654800002</v>
      </c>
      <c r="J895" s="155">
        <f t="shared" si="170"/>
        <v>0.28037515390445378</v>
      </c>
      <c r="K895" s="155">
        <f t="shared" si="171"/>
        <v>0.71962484609554622</v>
      </c>
      <c r="L895" s="155">
        <f>IF(F895="Current ASP",IF(ISERROR(VLOOKUP(A895,#REF!,3,FALSE)),1,1-VLOOKUP(A895,#REF!,3,FALSE)),0)</f>
        <v>1</v>
      </c>
      <c r="M895" s="137">
        <v>0</v>
      </c>
      <c r="N895" s="154">
        <f t="shared" si="172"/>
        <v>0</v>
      </c>
      <c r="O895" s="154">
        <f t="shared" si="173"/>
        <v>0</v>
      </c>
      <c r="P895" s="154">
        <f t="shared" si="174"/>
        <v>0</v>
      </c>
      <c r="Q895" s="154">
        <v>97.953365092736817</v>
      </c>
      <c r="R895" s="154">
        <f t="shared" si="175"/>
        <v>0</v>
      </c>
      <c r="S895" s="154">
        <f t="shared" si="176"/>
        <v>27.463689813335236</v>
      </c>
      <c r="T895" s="154">
        <f t="shared" si="177"/>
        <v>70.489675279401581</v>
      </c>
      <c r="U895" s="154">
        <f t="shared" si="178"/>
        <v>0</v>
      </c>
      <c r="V895" s="154">
        <f t="shared" si="179"/>
        <v>27.463689813335236</v>
      </c>
      <c r="W895" s="154">
        <f t="shared" si="180"/>
        <v>70.489675279401581</v>
      </c>
      <c r="X895" s="137">
        <f t="shared" si="181"/>
        <v>0</v>
      </c>
      <c r="Y895" s="137">
        <f t="shared" si="182"/>
        <v>70.489675279401581</v>
      </c>
    </row>
    <row r="896" spans="1:25">
      <c r="A896" s="153">
        <v>2039</v>
      </c>
      <c r="B896" s="153" t="s">
        <v>164</v>
      </c>
      <c r="C896" s="153" t="s">
        <v>165</v>
      </c>
      <c r="D896" s="153" t="s">
        <v>365</v>
      </c>
      <c r="E896" s="153" t="s">
        <v>133</v>
      </c>
      <c r="F896" s="136" t="s">
        <v>206</v>
      </c>
      <c r="G896" s="154">
        <v>22.168900328105</v>
      </c>
      <c r="H896" s="154">
        <v>0.30124587950500015</v>
      </c>
      <c r="I896" s="154">
        <v>21.8676544486</v>
      </c>
      <c r="J896" s="155">
        <f t="shared" si="170"/>
        <v>1.3588670391696901E-2</v>
      </c>
      <c r="K896" s="155">
        <f t="shared" si="171"/>
        <v>0.98641132960830313</v>
      </c>
      <c r="L896" s="155">
        <f>IF(F896="Current ASP",IF(ISERROR(VLOOKUP(A896,#REF!,3,FALSE)),1,1-VLOOKUP(A896,#REF!,3,FALSE)),0)</f>
        <v>1</v>
      </c>
      <c r="M896" s="137">
        <v>20.527997621800001</v>
      </c>
      <c r="N896" s="154">
        <f t="shared" si="172"/>
        <v>0</v>
      </c>
      <c r="O896" s="154">
        <f t="shared" si="173"/>
        <v>0.2789481934841781</v>
      </c>
      <c r="P896" s="154">
        <f t="shared" si="174"/>
        <v>20.249049428315825</v>
      </c>
      <c r="Q896" s="154">
        <v>621.39706813540647</v>
      </c>
      <c r="R896" s="154">
        <f t="shared" si="175"/>
        <v>0</v>
      </c>
      <c r="S896" s="154">
        <f t="shared" si="176"/>
        <v>8.4439599412588606</v>
      </c>
      <c r="T896" s="154">
        <f t="shared" si="177"/>
        <v>612.9531081941476</v>
      </c>
      <c r="U896" s="154">
        <f t="shared" si="178"/>
        <v>0</v>
      </c>
      <c r="V896" s="154">
        <f t="shared" si="179"/>
        <v>8.7229081347430384</v>
      </c>
      <c r="W896" s="154">
        <f t="shared" si="180"/>
        <v>633.20215762246346</v>
      </c>
      <c r="X896" s="137">
        <f t="shared" si="181"/>
        <v>20.249049428315825</v>
      </c>
      <c r="Y896" s="137">
        <f t="shared" si="182"/>
        <v>612.9531081941476</v>
      </c>
    </row>
    <row r="897" spans="1:25">
      <c r="A897" s="153">
        <v>2040</v>
      </c>
      <c r="B897" s="153" t="s">
        <v>164</v>
      </c>
      <c r="C897" s="153" t="s">
        <v>165</v>
      </c>
      <c r="D897" s="153" t="s">
        <v>360</v>
      </c>
      <c r="E897" s="153" t="s">
        <v>133</v>
      </c>
      <c r="F897" s="136" t="s">
        <v>206</v>
      </c>
      <c r="G897" s="154">
        <v>16.863448641600002</v>
      </c>
      <c r="H897" s="154">
        <v>16.863448641600002</v>
      </c>
      <c r="I897" s="154">
        <v>0</v>
      </c>
      <c r="J897" s="155">
        <f t="shared" si="170"/>
        <v>1</v>
      </c>
      <c r="K897" s="155">
        <f t="shared" si="171"/>
        <v>0</v>
      </c>
      <c r="L897" s="155">
        <f>IF(F897="Current ASP",IF(ISERROR(VLOOKUP(A897,#REF!,3,FALSE)),1,1-VLOOKUP(A897,#REF!,3,FALSE)),0)</f>
        <v>1</v>
      </c>
      <c r="M897" s="137">
        <v>0</v>
      </c>
      <c r="N897" s="154">
        <f t="shared" si="172"/>
        <v>0</v>
      </c>
      <c r="O897" s="154">
        <f t="shared" si="173"/>
        <v>0</v>
      </c>
      <c r="P897" s="154">
        <f t="shared" si="174"/>
        <v>0</v>
      </c>
      <c r="Q897" s="154">
        <v>845.58110462023956</v>
      </c>
      <c r="R897" s="154">
        <f t="shared" si="175"/>
        <v>0</v>
      </c>
      <c r="S897" s="154">
        <f t="shared" si="176"/>
        <v>845.58110462023956</v>
      </c>
      <c r="T897" s="154">
        <f t="shared" si="177"/>
        <v>0</v>
      </c>
      <c r="U897" s="154">
        <f t="shared" si="178"/>
        <v>0</v>
      </c>
      <c r="V897" s="154">
        <f t="shared" si="179"/>
        <v>845.58110462023956</v>
      </c>
      <c r="W897" s="154">
        <f t="shared" si="180"/>
        <v>0</v>
      </c>
      <c r="X897" s="137">
        <f t="shared" si="181"/>
        <v>0</v>
      </c>
      <c r="Y897" s="137">
        <f t="shared" si="182"/>
        <v>0</v>
      </c>
    </row>
    <row r="898" spans="1:25">
      <c r="A898" s="153">
        <v>2041</v>
      </c>
      <c r="B898" s="153" t="s">
        <v>164</v>
      </c>
      <c r="C898" s="153" t="s">
        <v>165</v>
      </c>
      <c r="D898" s="153" t="s">
        <v>360</v>
      </c>
      <c r="E898" s="153" t="s">
        <v>133</v>
      </c>
      <c r="F898" s="136" t="s">
        <v>206</v>
      </c>
      <c r="G898" s="154">
        <v>25.994297447699999</v>
      </c>
      <c r="H898" s="154">
        <v>25.994297447699999</v>
      </c>
      <c r="I898" s="154">
        <v>0</v>
      </c>
      <c r="J898" s="155">
        <f t="shared" si="170"/>
        <v>1</v>
      </c>
      <c r="K898" s="155">
        <f t="shared" si="171"/>
        <v>0</v>
      </c>
      <c r="L898" s="155">
        <f>IF(F898="Current ASP",IF(ISERROR(VLOOKUP(A898,#REF!,3,FALSE)),1,1-VLOOKUP(A898,#REF!,3,FALSE)),0)</f>
        <v>1</v>
      </c>
      <c r="M898" s="137">
        <v>0</v>
      </c>
      <c r="N898" s="154">
        <f t="shared" si="172"/>
        <v>0</v>
      </c>
      <c r="O898" s="154">
        <f t="shared" si="173"/>
        <v>0</v>
      </c>
      <c r="P898" s="154">
        <f t="shared" si="174"/>
        <v>0</v>
      </c>
      <c r="Q898" s="154">
        <v>292.92610744086073</v>
      </c>
      <c r="R898" s="154">
        <f t="shared" si="175"/>
        <v>0</v>
      </c>
      <c r="S898" s="154">
        <f t="shared" si="176"/>
        <v>292.92610744086073</v>
      </c>
      <c r="T898" s="154">
        <f t="shared" si="177"/>
        <v>0</v>
      </c>
      <c r="U898" s="154">
        <f t="shared" si="178"/>
        <v>0</v>
      </c>
      <c r="V898" s="154">
        <f t="shared" si="179"/>
        <v>292.92610744086073</v>
      </c>
      <c r="W898" s="154">
        <f t="shared" si="180"/>
        <v>0</v>
      </c>
      <c r="X898" s="137">
        <f t="shared" si="181"/>
        <v>0</v>
      </c>
      <c r="Y898" s="137">
        <f t="shared" si="182"/>
        <v>0</v>
      </c>
    </row>
    <row r="899" spans="1:25">
      <c r="A899" s="153">
        <v>2042</v>
      </c>
      <c r="B899" s="153" t="s">
        <v>164</v>
      </c>
      <c r="C899" s="153" t="s">
        <v>165</v>
      </c>
      <c r="D899" s="153" t="s">
        <v>354</v>
      </c>
      <c r="E899" s="153" t="s">
        <v>133</v>
      </c>
      <c r="F899" s="136" t="s">
        <v>206</v>
      </c>
      <c r="G899" s="154">
        <v>17.6655816504</v>
      </c>
      <c r="H899" s="154">
        <v>17.6655816504</v>
      </c>
      <c r="I899" s="154">
        <v>0</v>
      </c>
      <c r="J899" s="155">
        <f t="shared" si="170"/>
        <v>1</v>
      </c>
      <c r="K899" s="155">
        <f t="shared" si="171"/>
        <v>0</v>
      </c>
      <c r="L899" s="155">
        <f>IF(F899="Current ASP",IF(ISERROR(VLOOKUP(A899,#REF!,3,FALSE)),1,1-VLOOKUP(A899,#REF!,3,FALSE)),0)</f>
        <v>1</v>
      </c>
      <c r="M899" s="137">
        <v>35.515112866199999</v>
      </c>
      <c r="N899" s="154">
        <f t="shared" si="172"/>
        <v>0</v>
      </c>
      <c r="O899" s="154">
        <f t="shared" si="173"/>
        <v>35.515112866199999</v>
      </c>
      <c r="P899" s="154">
        <f t="shared" si="174"/>
        <v>0</v>
      </c>
      <c r="Q899" s="154">
        <v>452.24502422701687</v>
      </c>
      <c r="R899" s="154">
        <f t="shared" si="175"/>
        <v>0</v>
      </c>
      <c r="S899" s="154">
        <f t="shared" si="176"/>
        <v>452.24502422701687</v>
      </c>
      <c r="T899" s="154">
        <f t="shared" si="177"/>
        <v>0</v>
      </c>
      <c r="U899" s="154">
        <f t="shared" si="178"/>
        <v>0</v>
      </c>
      <c r="V899" s="154">
        <f t="shared" si="179"/>
        <v>487.76013709321688</v>
      </c>
      <c r="W899" s="154">
        <f t="shared" si="180"/>
        <v>0</v>
      </c>
      <c r="X899" s="137">
        <f t="shared" si="181"/>
        <v>0</v>
      </c>
      <c r="Y899" s="137">
        <f t="shared" si="182"/>
        <v>0</v>
      </c>
    </row>
    <row r="900" spans="1:25">
      <c r="A900" s="153">
        <v>2103</v>
      </c>
      <c r="B900" s="153" t="s">
        <v>164</v>
      </c>
      <c r="C900" s="153" t="s">
        <v>226</v>
      </c>
      <c r="D900" s="153" t="s">
        <v>367</v>
      </c>
      <c r="E900" s="153" t="s">
        <v>133</v>
      </c>
      <c r="F900" s="136" t="s">
        <v>206</v>
      </c>
      <c r="G900" s="154">
        <v>97.478247676799995</v>
      </c>
      <c r="H900" s="154">
        <v>0</v>
      </c>
      <c r="I900" s="154">
        <v>97.478247676799995</v>
      </c>
      <c r="J900" s="155">
        <f t="shared" si="170"/>
        <v>0</v>
      </c>
      <c r="K900" s="155">
        <f t="shared" si="171"/>
        <v>1</v>
      </c>
      <c r="L900" s="155">
        <f>IF(F900="Current ASP",IF(ISERROR(VLOOKUP(A900,#REF!,3,FALSE)),1,1-VLOOKUP(A900,#REF!,3,FALSE)),0)</f>
        <v>1</v>
      </c>
      <c r="M900" s="137">
        <v>6</v>
      </c>
      <c r="N900" s="154">
        <f t="shared" si="172"/>
        <v>0</v>
      </c>
      <c r="O900" s="154">
        <f t="shared" si="173"/>
        <v>0</v>
      </c>
      <c r="P900" s="154">
        <f t="shared" si="174"/>
        <v>6</v>
      </c>
      <c r="Q900" s="154">
        <v>25.472944761186401</v>
      </c>
      <c r="R900" s="154">
        <f t="shared" si="175"/>
        <v>0</v>
      </c>
      <c r="S900" s="154">
        <f t="shared" si="176"/>
        <v>0</v>
      </c>
      <c r="T900" s="154">
        <f t="shared" si="177"/>
        <v>25.472944761186401</v>
      </c>
      <c r="U900" s="154">
        <f t="shared" si="178"/>
        <v>0</v>
      </c>
      <c r="V900" s="154">
        <f t="shared" si="179"/>
        <v>0</v>
      </c>
      <c r="W900" s="154">
        <f t="shared" si="180"/>
        <v>31.472944761186401</v>
      </c>
      <c r="X900" s="137">
        <f t="shared" si="181"/>
        <v>6</v>
      </c>
      <c r="Y900" s="137">
        <f t="shared" si="182"/>
        <v>25.472944761186401</v>
      </c>
    </row>
    <row r="901" spans="1:25">
      <c r="A901" s="153">
        <v>2104</v>
      </c>
      <c r="B901" s="153" t="s">
        <v>164</v>
      </c>
      <c r="C901" s="153" t="s">
        <v>226</v>
      </c>
      <c r="D901" s="153" t="s">
        <v>368</v>
      </c>
      <c r="E901" s="153" t="s">
        <v>133</v>
      </c>
      <c r="F901" s="136" t="s">
        <v>206</v>
      </c>
      <c r="G901" s="154">
        <v>70.95446253771</v>
      </c>
      <c r="H901" s="154">
        <v>3.5304419879099953</v>
      </c>
      <c r="I901" s="154">
        <v>67.424020549800005</v>
      </c>
      <c r="J901" s="155">
        <f t="shared" si="170"/>
        <v>4.9756447468454569E-2</v>
      </c>
      <c r="K901" s="155">
        <f t="shared" si="171"/>
        <v>0.95024355253154547</v>
      </c>
      <c r="L901" s="155">
        <f>IF(F901="Current ASP",IF(ISERROR(VLOOKUP(A901,#REF!,3,FALSE)),1,1-VLOOKUP(A901,#REF!,3,FALSE)),0)</f>
        <v>1</v>
      </c>
      <c r="M901" s="137">
        <v>7</v>
      </c>
      <c r="N901" s="154">
        <f t="shared" si="172"/>
        <v>0</v>
      </c>
      <c r="O901" s="154">
        <f t="shared" si="173"/>
        <v>0.34829513227918196</v>
      </c>
      <c r="P901" s="154">
        <f t="shared" si="174"/>
        <v>6.6517048677208184</v>
      </c>
      <c r="Q901" s="154">
        <v>57.379855767207793</v>
      </c>
      <c r="R901" s="154">
        <f t="shared" si="175"/>
        <v>0</v>
      </c>
      <c r="S901" s="154">
        <f t="shared" si="176"/>
        <v>2.8550177792285747</v>
      </c>
      <c r="T901" s="154">
        <f t="shared" si="177"/>
        <v>54.524837987979218</v>
      </c>
      <c r="U901" s="154">
        <f t="shared" si="178"/>
        <v>0</v>
      </c>
      <c r="V901" s="154">
        <f t="shared" si="179"/>
        <v>3.2033129115077568</v>
      </c>
      <c r="W901" s="154">
        <f t="shared" si="180"/>
        <v>61.176542855700035</v>
      </c>
      <c r="X901" s="137">
        <f t="shared" si="181"/>
        <v>6.6517048677208184</v>
      </c>
      <c r="Y901" s="137">
        <f t="shared" si="182"/>
        <v>54.524837987979218</v>
      </c>
    </row>
    <row r="902" spans="1:25">
      <c r="A902" s="153">
        <v>2105</v>
      </c>
      <c r="B902" s="153" t="s">
        <v>164</v>
      </c>
      <c r="C902" s="153" t="s">
        <v>226</v>
      </c>
      <c r="D902" s="153" t="s">
        <v>369</v>
      </c>
      <c r="E902" s="153" t="s">
        <v>133</v>
      </c>
      <c r="F902" s="136" t="s">
        <v>206</v>
      </c>
      <c r="G902" s="154">
        <v>108.38271105299999</v>
      </c>
      <c r="H902" s="154">
        <v>108.38271105299999</v>
      </c>
      <c r="I902" s="154">
        <v>0</v>
      </c>
      <c r="J902" s="155">
        <f t="shared" si="170"/>
        <v>1</v>
      </c>
      <c r="K902" s="155">
        <f t="shared" si="171"/>
        <v>0</v>
      </c>
      <c r="L902" s="155">
        <f>IF(F902="Current ASP",IF(ISERROR(VLOOKUP(A902,#REF!,3,FALSE)),1,1-VLOOKUP(A902,#REF!,3,FALSE)),0)</f>
        <v>1</v>
      </c>
      <c r="M902" s="137">
        <v>6946.54</v>
      </c>
      <c r="N902" s="154">
        <f t="shared" si="172"/>
        <v>0</v>
      </c>
      <c r="O902" s="154">
        <f t="shared" si="173"/>
        <v>6946.54</v>
      </c>
      <c r="P902" s="154">
        <f t="shared" si="174"/>
        <v>0</v>
      </c>
      <c r="Q902" s="154">
        <v>823.78410913105461</v>
      </c>
      <c r="R902" s="154">
        <f t="shared" si="175"/>
        <v>0</v>
      </c>
      <c r="S902" s="154">
        <f t="shared" si="176"/>
        <v>823.78410913105461</v>
      </c>
      <c r="T902" s="154">
        <f t="shared" si="177"/>
        <v>0</v>
      </c>
      <c r="U902" s="154">
        <f t="shared" si="178"/>
        <v>0</v>
      </c>
      <c r="V902" s="154">
        <f t="shared" si="179"/>
        <v>7770.3241091310547</v>
      </c>
      <c r="W902" s="154">
        <f t="shared" si="180"/>
        <v>0</v>
      </c>
      <c r="X902" s="137">
        <f t="shared" si="181"/>
        <v>0</v>
      </c>
      <c r="Y902" s="137">
        <f t="shared" si="182"/>
        <v>0</v>
      </c>
    </row>
    <row r="903" spans="1:25">
      <c r="A903" s="153">
        <v>2106</v>
      </c>
      <c r="B903" s="153" t="s">
        <v>164</v>
      </c>
      <c r="C903" s="153" t="s">
        <v>226</v>
      </c>
      <c r="D903" s="153" t="s">
        <v>370</v>
      </c>
      <c r="E903" s="153" t="s">
        <v>133</v>
      </c>
      <c r="F903" s="136" t="s">
        <v>206</v>
      </c>
      <c r="G903" s="154">
        <v>22.963379616299999</v>
      </c>
      <c r="H903" s="154">
        <v>22.963379616299999</v>
      </c>
      <c r="I903" s="154">
        <v>0</v>
      </c>
      <c r="J903" s="155">
        <f t="shared" si="170"/>
        <v>1</v>
      </c>
      <c r="K903" s="155">
        <f t="shared" si="171"/>
        <v>0</v>
      </c>
      <c r="L903" s="155">
        <f>IF(F903="Current ASP",IF(ISERROR(VLOOKUP(A903,#REF!,3,FALSE)),1,1-VLOOKUP(A903,#REF!,3,FALSE)),0)</f>
        <v>1</v>
      </c>
      <c r="M903" s="137">
        <v>1800</v>
      </c>
      <c r="N903" s="154">
        <f t="shared" si="172"/>
        <v>0</v>
      </c>
      <c r="O903" s="154">
        <f t="shared" si="173"/>
        <v>1800</v>
      </c>
      <c r="P903" s="154">
        <f t="shared" si="174"/>
        <v>0</v>
      </c>
      <c r="Q903" s="154">
        <v>226.27560605018147</v>
      </c>
      <c r="R903" s="154">
        <f t="shared" si="175"/>
        <v>0</v>
      </c>
      <c r="S903" s="154">
        <f t="shared" si="176"/>
        <v>226.27560605018147</v>
      </c>
      <c r="T903" s="154">
        <f t="shared" si="177"/>
        <v>0</v>
      </c>
      <c r="U903" s="154">
        <f t="shared" si="178"/>
        <v>0</v>
      </c>
      <c r="V903" s="154">
        <f t="shared" si="179"/>
        <v>2026.2756060501815</v>
      </c>
      <c r="W903" s="154">
        <f t="shared" si="180"/>
        <v>0</v>
      </c>
      <c r="X903" s="137">
        <f t="shared" si="181"/>
        <v>0</v>
      </c>
      <c r="Y903" s="137">
        <f t="shared" si="182"/>
        <v>0</v>
      </c>
    </row>
    <row r="904" spans="1:25">
      <c r="A904" s="153">
        <v>2107</v>
      </c>
      <c r="B904" s="153" t="s">
        <v>164</v>
      </c>
      <c r="C904" s="153" t="s">
        <v>226</v>
      </c>
      <c r="D904" s="153" t="s">
        <v>370</v>
      </c>
      <c r="E904" s="153" t="s">
        <v>133</v>
      </c>
      <c r="F904" s="136" t="s">
        <v>206</v>
      </c>
      <c r="G904" s="154">
        <v>39.353564656300001</v>
      </c>
      <c r="H904" s="154">
        <v>39.353564656300001</v>
      </c>
      <c r="I904" s="154">
        <v>0</v>
      </c>
      <c r="J904" s="155">
        <f t="shared" si="170"/>
        <v>1</v>
      </c>
      <c r="K904" s="155">
        <f t="shared" si="171"/>
        <v>0</v>
      </c>
      <c r="L904" s="155">
        <f>IF(F904="Current ASP",IF(ISERROR(VLOOKUP(A904,#REF!,3,FALSE)),1,1-VLOOKUP(A904,#REF!,3,FALSE)),0)</f>
        <v>1</v>
      </c>
      <c r="M904" s="137">
        <v>4720.3</v>
      </c>
      <c r="N904" s="154">
        <f t="shared" si="172"/>
        <v>0</v>
      </c>
      <c r="O904" s="154">
        <f t="shared" si="173"/>
        <v>4720.3</v>
      </c>
      <c r="P904" s="154">
        <f t="shared" si="174"/>
        <v>0</v>
      </c>
      <c r="Q904" s="154">
        <v>1095.0934955347511</v>
      </c>
      <c r="R904" s="154">
        <f t="shared" si="175"/>
        <v>0</v>
      </c>
      <c r="S904" s="154">
        <f t="shared" si="176"/>
        <v>1095.0934955347511</v>
      </c>
      <c r="T904" s="154">
        <f t="shared" si="177"/>
        <v>0</v>
      </c>
      <c r="U904" s="154">
        <f t="shared" si="178"/>
        <v>0</v>
      </c>
      <c r="V904" s="154">
        <f t="shared" si="179"/>
        <v>5815.3934955347513</v>
      </c>
      <c r="W904" s="154">
        <f t="shared" si="180"/>
        <v>0</v>
      </c>
      <c r="X904" s="137">
        <f t="shared" si="181"/>
        <v>0</v>
      </c>
      <c r="Y904" s="137">
        <f t="shared" si="182"/>
        <v>0</v>
      </c>
    </row>
    <row r="905" spans="1:25">
      <c r="A905" s="153">
        <v>2108</v>
      </c>
      <c r="B905" s="153" t="s">
        <v>164</v>
      </c>
      <c r="C905" s="153" t="s">
        <v>226</v>
      </c>
      <c r="D905" s="153" t="s">
        <v>370</v>
      </c>
      <c r="E905" s="153" t="s">
        <v>133</v>
      </c>
      <c r="F905" s="136" t="s">
        <v>206</v>
      </c>
      <c r="G905" s="154">
        <v>31.5327389837</v>
      </c>
      <c r="H905" s="154">
        <v>31.5327389837</v>
      </c>
      <c r="I905" s="154">
        <v>0</v>
      </c>
      <c r="J905" s="155">
        <f t="shared" si="170"/>
        <v>1</v>
      </c>
      <c r="K905" s="155">
        <f t="shared" si="171"/>
        <v>0</v>
      </c>
      <c r="L905" s="155">
        <f>IF(F905="Current ASP",IF(ISERROR(VLOOKUP(A905,#REF!,3,FALSE)),1,1-VLOOKUP(A905,#REF!,3,FALSE)),0)</f>
        <v>1</v>
      </c>
      <c r="M905" s="137">
        <v>1321.91</v>
      </c>
      <c r="N905" s="154">
        <f t="shared" si="172"/>
        <v>0</v>
      </c>
      <c r="O905" s="154">
        <f t="shared" si="173"/>
        <v>1321.91</v>
      </c>
      <c r="P905" s="154">
        <f t="shared" si="174"/>
        <v>0</v>
      </c>
      <c r="Q905" s="154">
        <v>77.40379196503477</v>
      </c>
      <c r="R905" s="154">
        <f t="shared" si="175"/>
        <v>0</v>
      </c>
      <c r="S905" s="154">
        <f t="shared" si="176"/>
        <v>77.40379196503477</v>
      </c>
      <c r="T905" s="154">
        <f t="shared" si="177"/>
        <v>0</v>
      </c>
      <c r="U905" s="154">
        <f t="shared" si="178"/>
        <v>0</v>
      </c>
      <c r="V905" s="154">
        <f t="shared" si="179"/>
        <v>1399.3137919650349</v>
      </c>
      <c r="W905" s="154">
        <f t="shared" si="180"/>
        <v>0</v>
      </c>
      <c r="X905" s="137">
        <f t="shared" si="181"/>
        <v>0</v>
      </c>
      <c r="Y905" s="137">
        <f t="shared" si="182"/>
        <v>0</v>
      </c>
    </row>
    <row r="906" spans="1:25">
      <c r="A906" s="153">
        <v>2109</v>
      </c>
      <c r="B906" s="153" t="s">
        <v>164</v>
      </c>
      <c r="C906" s="153" t="s">
        <v>226</v>
      </c>
      <c r="D906" s="153" t="s">
        <v>370</v>
      </c>
      <c r="E906" s="153" t="s">
        <v>133</v>
      </c>
      <c r="F906" s="136" t="s">
        <v>206</v>
      </c>
      <c r="G906" s="154">
        <v>59.169829051699999</v>
      </c>
      <c r="H906" s="154">
        <v>59.169829051699999</v>
      </c>
      <c r="I906" s="154">
        <v>0</v>
      </c>
      <c r="J906" s="155">
        <f t="shared" ref="J906:J969" si="183">IF(H906&gt;0,H906/G906,0)</f>
        <v>1</v>
      </c>
      <c r="K906" s="155">
        <f t="shared" ref="K906:K969" si="184">IF(E906="Greenfield",1-J906,0)</f>
        <v>0</v>
      </c>
      <c r="L906" s="155">
        <f>IF(F906="Current ASP",IF(ISERROR(VLOOKUP(A906,#REF!,3,FALSE)),1,1-VLOOKUP(A906,#REF!,3,FALSE)),0)</f>
        <v>1</v>
      </c>
      <c r="M906" s="137">
        <v>5053</v>
      </c>
      <c r="N906" s="154">
        <f t="shared" ref="N906:N969" si="185">IF($E906="Established",$M906,0)</f>
        <v>0</v>
      </c>
      <c r="O906" s="154">
        <f t="shared" ref="O906:O969" si="186">IF($E906="Greenfield",$M906*J906,0)</f>
        <v>5053</v>
      </c>
      <c r="P906" s="154">
        <f t="shared" ref="P906:P969" si="187">IF($E906="Greenfield",$M906*K906,0)</f>
        <v>0</v>
      </c>
      <c r="Q906" s="154">
        <v>307.84885805228134</v>
      </c>
      <c r="R906" s="154">
        <f t="shared" ref="R906:R969" si="188">IF($E906="Established",$Q906,0)</f>
        <v>0</v>
      </c>
      <c r="S906" s="154">
        <f t="shared" ref="S906:S969" si="189">IF($E906="Greenfield",$Q906*J906,0)</f>
        <v>307.84885805228134</v>
      </c>
      <c r="T906" s="154">
        <f t="shared" ref="T906:T969" si="190">IF($E906="Greenfield",$Q906*K906,0)</f>
        <v>0</v>
      </c>
      <c r="U906" s="154">
        <f t="shared" ref="U906:U969" si="191">N906+R906</f>
        <v>0</v>
      </c>
      <c r="V906" s="154">
        <f t="shared" ref="V906:V969" si="192">O906+S906</f>
        <v>5360.8488580522817</v>
      </c>
      <c r="W906" s="154">
        <f t="shared" ref="W906:W969" si="193">P906+T906</f>
        <v>0</v>
      </c>
      <c r="X906" s="137">
        <f t="shared" ref="X906:X969" si="194">L906*M906*K906</f>
        <v>0</v>
      </c>
      <c r="Y906" s="137">
        <f t="shared" ref="Y906:Y969" si="195">Q906*L906*K906</f>
        <v>0</v>
      </c>
    </row>
    <row r="907" spans="1:25">
      <c r="A907" s="153">
        <v>2110</v>
      </c>
      <c r="B907" s="153" t="s">
        <v>164</v>
      </c>
      <c r="C907" s="153" t="s">
        <v>226</v>
      </c>
      <c r="D907" s="153" t="s">
        <v>371</v>
      </c>
      <c r="E907" s="153" t="s">
        <v>133</v>
      </c>
      <c r="F907" s="136" t="s">
        <v>206</v>
      </c>
      <c r="G907" s="154">
        <v>49.741314268697003</v>
      </c>
      <c r="H907" s="154">
        <v>49.447227728900003</v>
      </c>
      <c r="I907" s="154">
        <v>0.294086539797</v>
      </c>
      <c r="J907" s="155">
        <f t="shared" si="183"/>
        <v>0.99408768055044994</v>
      </c>
      <c r="K907" s="155">
        <f t="shared" si="184"/>
        <v>5.9123194495500631E-3</v>
      </c>
      <c r="L907" s="155">
        <f>IF(F907="Current ASP",IF(ISERROR(VLOOKUP(A907,#REF!,3,FALSE)),1,1-VLOOKUP(A907,#REF!,3,FALSE)),0)</f>
        <v>1</v>
      </c>
      <c r="M907" s="137">
        <v>3391.9</v>
      </c>
      <c r="N907" s="154">
        <f t="shared" si="185"/>
        <v>0</v>
      </c>
      <c r="O907" s="154">
        <f t="shared" si="186"/>
        <v>3371.8460036590714</v>
      </c>
      <c r="P907" s="154">
        <f t="shared" si="187"/>
        <v>20.053996340928858</v>
      </c>
      <c r="Q907" s="154">
        <v>1952.0946782067624</v>
      </c>
      <c r="R907" s="154">
        <f t="shared" si="188"/>
        <v>0</v>
      </c>
      <c r="S907" s="154">
        <f t="shared" si="189"/>
        <v>1940.5532708734374</v>
      </c>
      <c r="T907" s="154">
        <f t="shared" si="190"/>
        <v>11.541407333325013</v>
      </c>
      <c r="U907" s="154">
        <f t="shared" si="191"/>
        <v>0</v>
      </c>
      <c r="V907" s="154">
        <f t="shared" si="192"/>
        <v>5312.3992745325086</v>
      </c>
      <c r="W907" s="154">
        <f t="shared" si="193"/>
        <v>31.595403674253873</v>
      </c>
      <c r="X907" s="137">
        <f t="shared" si="194"/>
        <v>20.053996340928858</v>
      </c>
      <c r="Y907" s="137">
        <f t="shared" si="195"/>
        <v>11.541407333325013</v>
      </c>
    </row>
    <row r="908" spans="1:25">
      <c r="A908" s="153">
        <v>2111</v>
      </c>
      <c r="B908" s="153" t="s">
        <v>164</v>
      </c>
      <c r="C908" s="153" t="s">
        <v>226</v>
      </c>
      <c r="D908" s="153" t="s">
        <v>370</v>
      </c>
      <c r="E908" s="153" t="s">
        <v>133</v>
      </c>
      <c r="F908" s="136" t="s">
        <v>206</v>
      </c>
      <c r="G908" s="154">
        <v>47.814832721900004</v>
      </c>
      <c r="H908" s="154">
        <v>14.742359362000002</v>
      </c>
      <c r="I908" s="154">
        <v>33.072473359900002</v>
      </c>
      <c r="J908" s="155">
        <f t="shared" si="183"/>
        <v>0.30832188513017117</v>
      </c>
      <c r="K908" s="155">
        <f t="shared" si="184"/>
        <v>0.69167811486982878</v>
      </c>
      <c r="L908" s="155">
        <f>IF(F908="Current ASP",IF(ISERROR(VLOOKUP(A908,#REF!,3,FALSE)),1,1-VLOOKUP(A908,#REF!,3,FALSE)),0)</f>
        <v>1</v>
      </c>
      <c r="M908" s="137">
        <v>2442.5688068099998</v>
      </c>
      <c r="N908" s="154">
        <f t="shared" si="185"/>
        <v>0</v>
      </c>
      <c r="O908" s="154">
        <f t="shared" si="186"/>
        <v>753.09741907581201</v>
      </c>
      <c r="P908" s="154">
        <f t="shared" si="187"/>
        <v>1689.4713877341876</v>
      </c>
      <c r="Q908" s="154">
        <v>49.717856308670513</v>
      </c>
      <c r="R908" s="154">
        <f t="shared" si="188"/>
        <v>0</v>
      </c>
      <c r="S908" s="154">
        <f t="shared" si="189"/>
        <v>15.329103181720265</v>
      </c>
      <c r="T908" s="154">
        <f t="shared" si="190"/>
        <v>34.388753126950242</v>
      </c>
      <c r="U908" s="154">
        <f t="shared" si="191"/>
        <v>0</v>
      </c>
      <c r="V908" s="154">
        <f t="shared" si="192"/>
        <v>768.42652225753227</v>
      </c>
      <c r="W908" s="154">
        <f t="shared" si="193"/>
        <v>1723.8601408611378</v>
      </c>
      <c r="X908" s="137">
        <f t="shared" si="194"/>
        <v>1689.4713877341876</v>
      </c>
      <c r="Y908" s="137">
        <f t="shared" si="195"/>
        <v>34.388753126950242</v>
      </c>
    </row>
    <row r="909" spans="1:25">
      <c r="A909" s="153">
        <v>2112</v>
      </c>
      <c r="B909" s="153" t="s">
        <v>164</v>
      </c>
      <c r="C909" s="153" t="s">
        <v>226</v>
      </c>
      <c r="D909" s="153" t="s">
        <v>371</v>
      </c>
      <c r="E909" s="153" t="s">
        <v>133</v>
      </c>
      <c r="F909" s="136" t="s">
        <v>206</v>
      </c>
      <c r="G909" s="154">
        <v>32.109873204699994</v>
      </c>
      <c r="H909" s="154">
        <v>10.730253751399996</v>
      </c>
      <c r="I909" s="154">
        <v>21.379619453299998</v>
      </c>
      <c r="J909" s="155">
        <f t="shared" si="183"/>
        <v>0.33417303403830895</v>
      </c>
      <c r="K909" s="155">
        <f t="shared" si="184"/>
        <v>0.66582696596169111</v>
      </c>
      <c r="L909" s="155">
        <f>IF(F909="Current ASP",IF(ISERROR(VLOOKUP(A909,#REF!,3,FALSE)),1,1-VLOOKUP(A909,#REF!,3,FALSE)),0)</f>
        <v>1</v>
      </c>
      <c r="M909" s="137">
        <v>1771.4326779600001</v>
      </c>
      <c r="N909" s="154">
        <f t="shared" si="185"/>
        <v>0</v>
      </c>
      <c r="O909" s="154">
        <f t="shared" si="186"/>
        <v>591.96503258849987</v>
      </c>
      <c r="P909" s="154">
        <f t="shared" si="187"/>
        <v>1179.4676453715003</v>
      </c>
      <c r="Q909" s="154">
        <v>1477.8447380140972</v>
      </c>
      <c r="R909" s="154">
        <f t="shared" si="188"/>
        <v>0</v>
      </c>
      <c r="S909" s="154">
        <f t="shared" si="189"/>
        <v>493.85585993972069</v>
      </c>
      <c r="T909" s="154">
        <f t="shared" si="190"/>
        <v>983.98887807437654</v>
      </c>
      <c r="U909" s="154">
        <f t="shared" si="191"/>
        <v>0</v>
      </c>
      <c r="V909" s="154">
        <f t="shared" si="192"/>
        <v>1085.8208925282206</v>
      </c>
      <c r="W909" s="154">
        <f t="shared" si="193"/>
        <v>2163.4565234458769</v>
      </c>
      <c r="X909" s="137">
        <f t="shared" si="194"/>
        <v>1179.4676453715003</v>
      </c>
      <c r="Y909" s="137">
        <f t="shared" si="195"/>
        <v>983.98887807437654</v>
      </c>
    </row>
    <row r="910" spans="1:25">
      <c r="A910" s="153">
        <v>2113</v>
      </c>
      <c r="B910" s="153" t="s">
        <v>164</v>
      </c>
      <c r="C910" s="153" t="s">
        <v>226</v>
      </c>
      <c r="D910" s="153" t="s">
        <v>371</v>
      </c>
      <c r="E910" s="153" t="s">
        <v>133</v>
      </c>
      <c r="F910" s="136" t="s">
        <v>206</v>
      </c>
      <c r="G910" s="154">
        <v>50.74071532</v>
      </c>
      <c r="H910" s="154">
        <v>28.550810432700001</v>
      </c>
      <c r="I910" s="154">
        <v>22.189904887299999</v>
      </c>
      <c r="J910" s="155">
        <f t="shared" si="183"/>
        <v>0.56268048750677335</v>
      </c>
      <c r="K910" s="155">
        <f t="shared" si="184"/>
        <v>0.43731951249322665</v>
      </c>
      <c r="L910" s="155">
        <f>IF(F910="Current ASP",IF(ISERROR(VLOOKUP(A910,#REF!,3,FALSE)),1,1-VLOOKUP(A910,#REF!,3,FALSE)),0)</f>
        <v>1</v>
      </c>
      <c r="M910" s="137">
        <v>3176.1869122200001</v>
      </c>
      <c r="N910" s="154">
        <f t="shared" si="185"/>
        <v>0</v>
      </c>
      <c r="O910" s="154">
        <f t="shared" si="186"/>
        <v>1787.1784001805827</v>
      </c>
      <c r="P910" s="154">
        <f t="shared" si="187"/>
        <v>1389.0085120394174</v>
      </c>
      <c r="Q910" s="154">
        <v>90.459517922996412</v>
      </c>
      <c r="R910" s="154">
        <f t="shared" si="188"/>
        <v>0</v>
      </c>
      <c r="S910" s="154">
        <f t="shared" si="189"/>
        <v>50.89980564453932</v>
      </c>
      <c r="T910" s="154">
        <f t="shared" si="190"/>
        <v>39.559712278457091</v>
      </c>
      <c r="U910" s="154">
        <f t="shared" si="191"/>
        <v>0</v>
      </c>
      <c r="V910" s="154">
        <f t="shared" si="192"/>
        <v>1838.078205825122</v>
      </c>
      <c r="W910" s="154">
        <f t="shared" si="193"/>
        <v>1428.5682243178744</v>
      </c>
      <c r="X910" s="137">
        <f t="shared" si="194"/>
        <v>1389.0085120394174</v>
      </c>
      <c r="Y910" s="137">
        <f t="shared" si="195"/>
        <v>39.559712278457091</v>
      </c>
    </row>
    <row r="911" spans="1:25">
      <c r="A911" s="153">
        <v>2114</v>
      </c>
      <c r="B911" s="153" t="s">
        <v>164</v>
      </c>
      <c r="C911" s="153" t="s">
        <v>226</v>
      </c>
      <c r="D911" s="153" t="s">
        <v>372</v>
      </c>
      <c r="E911" s="153" t="s">
        <v>133</v>
      </c>
      <c r="F911" s="136" t="s">
        <v>206</v>
      </c>
      <c r="G911" s="154">
        <v>55.598340039</v>
      </c>
      <c r="H911" s="154">
        <v>55.598340039</v>
      </c>
      <c r="I911" s="154">
        <v>0</v>
      </c>
      <c r="J911" s="155">
        <f t="shared" si="183"/>
        <v>1</v>
      </c>
      <c r="K911" s="155">
        <f t="shared" si="184"/>
        <v>0</v>
      </c>
      <c r="L911" s="155">
        <f>IF(F911="Current ASP",IF(ISERROR(VLOOKUP(A911,#REF!,3,FALSE)),1,1-VLOOKUP(A911,#REF!,3,FALSE)),0)</f>
        <v>1</v>
      </c>
      <c r="M911" s="137">
        <v>3353.0026119300001</v>
      </c>
      <c r="N911" s="154">
        <f t="shared" si="185"/>
        <v>0</v>
      </c>
      <c r="O911" s="154">
        <f t="shared" si="186"/>
        <v>3353.0026119300001</v>
      </c>
      <c r="P911" s="154">
        <f t="shared" si="187"/>
        <v>0</v>
      </c>
      <c r="Q911" s="154">
        <v>1520.0127566247577</v>
      </c>
      <c r="R911" s="154">
        <f t="shared" si="188"/>
        <v>0</v>
      </c>
      <c r="S911" s="154">
        <f t="shared" si="189"/>
        <v>1520.0127566247577</v>
      </c>
      <c r="T911" s="154">
        <f t="shared" si="190"/>
        <v>0</v>
      </c>
      <c r="U911" s="154">
        <f t="shared" si="191"/>
        <v>0</v>
      </c>
      <c r="V911" s="154">
        <f t="shared" si="192"/>
        <v>4873.0153685547575</v>
      </c>
      <c r="W911" s="154">
        <f t="shared" si="193"/>
        <v>0</v>
      </c>
      <c r="X911" s="137">
        <f t="shared" si="194"/>
        <v>0</v>
      </c>
      <c r="Y911" s="137">
        <f t="shared" si="195"/>
        <v>0</v>
      </c>
    </row>
    <row r="912" spans="1:25">
      <c r="A912" s="153">
        <v>2115</v>
      </c>
      <c r="B912" s="153" t="s">
        <v>164</v>
      </c>
      <c r="C912" s="153" t="s">
        <v>226</v>
      </c>
      <c r="D912" s="153" t="s">
        <v>372</v>
      </c>
      <c r="E912" s="153" t="s">
        <v>133</v>
      </c>
      <c r="F912" s="136" t="s">
        <v>206</v>
      </c>
      <c r="G912" s="154">
        <v>50.172101090499993</v>
      </c>
      <c r="H912" s="154">
        <v>39.00071520489999</v>
      </c>
      <c r="I912" s="154">
        <v>11.171385885599999</v>
      </c>
      <c r="J912" s="155">
        <f t="shared" si="183"/>
        <v>0.7773386873822733</v>
      </c>
      <c r="K912" s="155">
        <f t="shared" si="184"/>
        <v>0.2226613126177267</v>
      </c>
      <c r="L912" s="155">
        <f>IF(F912="Current ASP",IF(ISERROR(VLOOKUP(A912,#REF!,3,FALSE)),1,1-VLOOKUP(A912,#REF!,3,FALSE)),0)</f>
        <v>1</v>
      </c>
      <c r="M912" s="137">
        <v>3383.1615850799999</v>
      </c>
      <c r="N912" s="154">
        <f t="shared" si="185"/>
        <v>0</v>
      </c>
      <c r="O912" s="154">
        <f t="shared" si="186"/>
        <v>2629.8623857482185</v>
      </c>
      <c r="P912" s="154">
        <f t="shared" si="187"/>
        <v>753.29919933178167</v>
      </c>
      <c r="Q912" s="154">
        <v>692.99332976172536</v>
      </c>
      <c r="R912" s="154">
        <f t="shared" si="188"/>
        <v>0</v>
      </c>
      <c r="S912" s="154">
        <f t="shared" si="189"/>
        <v>538.69052532165051</v>
      </c>
      <c r="T912" s="154">
        <f t="shared" si="190"/>
        <v>154.30280444007491</v>
      </c>
      <c r="U912" s="154">
        <f t="shared" si="191"/>
        <v>0</v>
      </c>
      <c r="V912" s="154">
        <f t="shared" si="192"/>
        <v>3168.552911069869</v>
      </c>
      <c r="W912" s="154">
        <f t="shared" si="193"/>
        <v>907.60200377185652</v>
      </c>
      <c r="X912" s="137">
        <f t="shared" si="194"/>
        <v>753.29919933178167</v>
      </c>
      <c r="Y912" s="137">
        <f t="shared" si="195"/>
        <v>154.30280444007491</v>
      </c>
    </row>
    <row r="913" spans="1:25">
      <c r="A913" s="153">
        <v>2116</v>
      </c>
      <c r="B913" s="153" t="s">
        <v>164</v>
      </c>
      <c r="C913" s="153" t="s">
        <v>165</v>
      </c>
      <c r="D913" s="153" t="s">
        <v>373</v>
      </c>
      <c r="E913" s="153" t="s">
        <v>167</v>
      </c>
      <c r="F913" s="136" t="s">
        <v>168</v>
      </c>
      <c r="G913" s="154">
        <v>49.8156410693</v>
      </c>
      <c r="H913" s="154">
        <v>0</v>
      </c>
      <c r="I913" s="154">
        <v>0</v>
      </c>
      <c r="J913" s="155">
        <f t="shared" si="183"/>
        <v>0</v>
      </c>
      <c r="K913" s="155">
        <f t="shared" si="184"/>
        <v>0</v>
      </c>
      <c r="L913" s="155">
        <f>IF(F913="Current ASP",IF(ISERROR(VLOOKUP(A913,#REF!,3,FALSE)),1,1-VLOOKUP(A913,#REF!,3,FALSE)),0)</f>
        <v>0</v>
      </c>
      <c r="M913" s="137">
        <v>2042.5676109399999</v>
      </c>
      <c r="N913" s="154">
        <f t="shared" si="185"/>
        <v>2042.5676109399999</v>
      </c>
      <c r="O913" s="154">
        <f t="shared" si="186"/>
        <v>0</v>
      </c>
      <c r="P913" s="154">
        <f t="shared" si="187"/>
        <v>0</v>
      </c>
      <c r="Q913" s="154">
        <v>379.35033518320887</v>
      </c>
      <c r="R913" s="154">
        <f t="shared" si="188"/>
        <v>379.35033518320887</v>
      </c>
      <c r="S913" s="154">
        <f t="shared" si="189"/>
        <v>0</v>
      </c>
      <c r="T913" s="154">
        <f t="shared" si="190"/>
        <v>0</v>
      </c>
      <c r="U913" s="154">
        <f t="shared" si="191"/>
        <v>2421.9179461232088</v>
      </c>
      <c r="V913" s="154">
        <f t="shared" si="192"/>
        <v>0</v>
      </c>
      <c r="W913" s="154">
        <f t="shared" si="193"/>
        <v>0</v>
      </c>
      <c r="X913" s="137">
        <f t="shared" si="194"/>
        <v>0</v>
      </c>
      <c r="Y913" s="137">
        <f t="shared" si="195"/>
        <v>0</v>
      </c>
    </row>
    <row r="914" spans="1:25">
      <c r="A914" s="153">
        <v>2117</v>
      </c>
      <c r="B914" s="153" t="s">
        <v>164</v>
      </c>
      <c r="C914" s="153" t="s">
        <v>165</v>
      </c>
      <c r="D914" s="153" t="s">
        <v>373</v>
      </c>
      <c r="E914" s="153" t="s">
        <v>167</v>
      </c>
      <c r="F914" s="136" t="s">
        <v>168</v>
      </c>
      <c r="G914" s="154">
        <v>31.577454005700002</v>
      </c>
      <c r="H914" s="154">
        <v>0</v>
      </c>
      <c r="I914" s="154">
        <v>0</v>
      </c>
      <c r="J914" s="155">
        <f t="shared" si="183"/>
        <v>0</v>
      </c>
      <c r="K914" s="155">
        <f t="shared" si="184"/>
        <v>0</v>
      </c>
      <c r="L914" s="155">
        <f>IF(F914="Current ASP",IF(ISERROR(VLOOKUP(A914,#REF!,3,FALSE)),1,1-VLOOKUP(A914,#REF!,3,FALSE)),0)</f>
        <v>0</v>
      </c>
      <c r="M914" s="137">
        <v>740.72205089600004</v>
      </c>
      <c r="N914" s="154">
        <f t="shared" si="185"/>
        <v>740.72205089600004</v>
      </c>
      <c r="O914" s="154">
        <f t="shared" si="186"/>
        <v>0</v>
      </c>
      <c r="P914" s="154">
        <f t="shared" si="187"/>
        <v>0</v>
      </c>
      <c r="Q914" s="154">
        <v>542.22922911355306</v>
      </c>
      <c r="R914" s="154">
        <f t="shared" si="188"/>
        <v>542.22922911355306</v>
      </c>
      <c r="S914" s="154">
        <f t="shared" si="189"/>
        <v>0</v>
      </c>
      <c r="T914" s="154">
        <f t="shared" si="190"/>
        <v>0</v>
      </c>
      <c r="U914" s="154">
        <f t="shared" si="191"/>
        <v>1282.9512800095531</v>
      </c>
      <c r="V914" s="154">
        <f t="shared" si="192"/>
        <v>0</v>
      </c>
      <c r="W914" s="154">
        <f t="shared" si="193"/>
        <v>0</v>
      </c>
      <c r="X914" s="137">
        <f t="shared" si="194"/>
        <v>0</v>
      </c>
      <c r="Y914" s="137">
        <f t="shared" si="195"/>
        <v>0</v>
      </c>
    </row>
    <row r="915" spans="1:25">
      <c r="A915" s="153">
        <v>2118</v>
      </c>
      <c r="B915" s="153" t="s">
        <v>164</v>
      </c>
      <c r="C915" s="153" t="s">
        <v>165</v>
      </c>
      <c r="D915" s="153" t="s">
        <v>373</v>
      </c>
      <c r="E915" s="153" t="s">
        <v>167</v>
      </c>
      <c r="F915" s="136" t="s">
        <v>168</v>
      </c>
      <c r="G915" s="154">
        <v>41.454441964300003</v>
      </c>
      <c r="H915" s="154">
        <v>0</v>
      </c>
      <c r="I915" s="154">
        <v>0</v>
      </c>
      <c r="J915" s="155">
        <f t="shared" si="183"/>
        <v>0</v>
      </c>
      <c r="K915" s="155">
        <f t="shared" si="184"/>
        <v>0</v>
      </c>
      <c r="L915" s="155">
        <f>IF(F915="Current ASP",IF(ISERROR(VLOOKUP(A915,#REF!,3,FALSE)),1,1-VLOOKUP(A915,#REF!,3,FALSE)),0)</f>
        <v>0</v>
      </c>
      <c r="M915" s="137">
        <v>1970.0318184499999</v>
      </c>
      <c r="N915" s="154">
        <f t="shared" si="185"/>
        <v>1970.0318184499999</v>
      </c>
      <c r="O915" s="154">
        <f t="shared" si="186"/>
        <v>0</v>
      </c>
      <c r="P915" s="154">
        <f t="shared" si="187"/>
        <v>0</v>
      </c>
      <c r="Q915" s="154">
        <v>296.67146545471917</v>
      </c>
      <c r="R915" s="154">
        <f t="shared" si="188"/>
        <v>296.67146545471917</v>
      </c>
      <c r="S915" s="154">
        <f t="shared" si="189"/>
        <v>0</v>
      </c>
      <c r="T915" s="154">
        <f t="shared" si="190"/>
        <v>0</v>
      </c>
      <c r="U915" s="154">
        <f t="shared" si="191"/>
        <v>2266.7032839047192</v>
      </c>
      <c r="V915" s="154">
        <f t="shared" si="192"/>
        <v>0</v>
      </c>
      <c r="W915" s="154">
        <f t="shared" si="193"/>
        <v>0</v>
      </c>
      <c r="X915" s="137">
        <f t="shared" si="194"/>
        <v>0</v>
      </c>
      <c r="Y915" s="137">
        <f t="shared" si="195"/>
        <v>0</v>
      </c>
    </row>
    <row r="916" spans="1:25">
      <c r="A916" s="153">
        <v>2119</v>
      </c>
      <c r="B916" s="153" t="s">
        <v>164</v>
      </c>
      <c r="C916" s="153" t="s">
        <v>165</v>
      </c>
      <c r="D916" s="153" t="s">
        <v>373</v>
      </c>
      <c r="E916" s="153" t="s">
        <v>167</v>
      </c>
      <c r="F916" s="136" t="s">
        <v>168</v>
      </c>
      <c r="G916" s="154">
        <v>46.651376945000003</v>
      </c>
      <c r="H916" s="154">
        <v>0</v>
      </c>
      <c r="I916" s="154">
        <v>0</v>
      </c>
      <c r="J916" s="155">
        <f t="shared" si="183"/>
        <v>0</v>
      </c>
      <c r="K916" s="155">
        <f t="shared" si="184"/>
        <v>0</v>
      </c>
      <c r="L916" s="155">
        <f>IF(F916="Current ASP",IF(ISERROR(VLOOKUP(A916,#REF!,3,FALSE)),1,1-VLOOKUP(A916,#REF!,3,FALSE)),0)</f>
        <v>0</v>
      </c>
      <c r="M916" s="137">
        <v>1785.4323019999999</v>
      </c>
      <c r="N916" s="154">
        <f t="shared" si="185"/>
        <v>1785.4323019999999</v>
      </c>
      <c r="O916" s="154">
        <f t="shared" si="186"/>
        <v>0</v>
      </c>
      <c r="P916" s="154">
        <f t="shared" si="187"/>
        <v>0</v>
      </c>
      <c r="Q916" s="154">
        <v>212.90471928636288</v>
      </c>
      <c r="R916" s="154">
        <f t="shared" si="188"/>
        <v>212.90471928636288</v>
      </c>
      <c r="S916" s="154">
        <f t="shared" si="189"/>
        <v>0</v>
      </c>
      <c r="T916" s="154">
        <f t="shared" si="190"/>
        <v>0</v>
      </c>
      <c r="U916" s="154">
        <f t="shared" si="191"/>
        <v>1998.3370212863629</v>
      </c>
      <c r="V916" s="154">
        <f t="shared" si="192"/>
        <v>0</v>
      </c>
      <c r="W916" s="154">
        <f t="shared" si="193"/>
        <v>0</v>
      </c>
      <c r="X916" s="137">
        <f t="shared" si="194"/>
        <v>0</v>
      </c>
      <c r="Y916" s="137">
        <f t="shared" si="195"/>
        <v>0</v>
      </c>
    </row>
    <row r="917" spans="1:25">
      <c r="A917" s="153">
        <v>2120</v>
      </c>
      <c r="B917" s="153" t="s">
        <v>164</v>
      </c>
      <c r="C917" s="153" t="s">
        <v>165</v>
      </c>
      <c r="D917" s="153" t="s">
        <v>374</v>
      </c>
      <c r="E917" s="153" t="s">
        <v>167</v>
      </c>
      <c r="F917" s="136" t="s">
        <v>168</v>
      </c>
      <c r="G917" s="154">
        <v>41.183156519100002</v>
      </c>
      <c r="H917" s="154">
        <v>0</v>
      </c>
      <c r="I917" s="154">
        <v>0</v>
      </c>
      <c r="J917" s="155">
        <f t="shared" si="183"/>
        <v>0</v>
      </c>
      <c r="K917" s="155">
        <f t="shared" si="184"/>
        <v>0</v>
      </c>
      <c r="L917" s="155">
        <f>IF(F917="Current ASP",IF(ISERROR(VLOOKUP(A917,#REF!,3,FALSE)),1,1-VLOOKUP(A917,#REF!,3,FALSE)),0)</f>
        <v>0</v>
      </c>
      <c r="M917" s="137">
        <v>1837.22584594</v>
      </c>
      <c r="N917" s="154">
        <f t="shared" si="185"/>
        <v>1837.22584594</v>
      </c>
      <c r="O917" s="154">
        <f t="shared" si="186"/>
        <v>0</v>
      </c>
      <c r="P917" s="154">
        <f t="shared" si="187"/>
        <v>0</v>
      </c>
      <c r="Q917" s="154">
        <v>211.94616061351914</v>
      </c>
      <c r="R917" s="154">
        <f t="shared" si="188"/>
        <v>211.94616061351914</v>
      </c>
      <c r="S917" s="154">
        <f t="shared" si="189"/>
        <v>0</v>
      </c>
      <c r="T917" s="154">
        <f t="shared" si="190"/>
        <v>0</v>
      </c>
      <c r="U917" s="154">
        <f t="shared" si="191"/>
        <v>2049.1720065535192</v>
      </c>
      <c r="V917" s="154">
        <f t="shared" si="192"/>
        <v>0</v>
      </c>
      <c r="W917" s="154">
        <f t="shared" si="193"/>
        <v>0</v>
      </c>
      <c r="X917" s="137">
        <f t="shared" si="194"/>
        <v>0</v>
      </c>
      <c r="Y917" s="137">
        <f t="shared" si="195"/>
        <v>0</v>
      </c>
    </row>
    <row r="918" spans="1:25">
      <c r="A918" s="153">
        <v>2121</v>
      </c>
      <c r="B918" s="153" t="s">
        <v>164</v>
      </c>
      <c r="C918" s="153" t="s">
        <v>165</v>
      </c>
      <c r="D918" s="153" t="s">
        <v>366</v>
      </c>
      <c r="E918" s="153" t="s">
        <v>167</v>
      </c>
      <c r="F918" s="136" t="s">
        <v>168</v>
      </c>
      <c r="G918" s="154">
        <v>23.822939598200001</v>
      </c>
      <c r="H918" s="154">
        <v>0</v>
      </c>
      <c r="I918" s="154">
        <v>0</v>
      </c>
      <c r="J918" s="155">
        <f t="shared" si="183"/>
        <v>0</v>
      </c>
      <c r="K918" s="155">
        <f t="shared" si="184"/>
        <v>0</v>
      </c>
      <c r="L918" s="155">
        <f>IF(F918="Current ASP",IF(ISERROR(VLOOKUP(A918,#REF!,3,FALSE)),1,1-VLOOKUP(A918,#REF!,3,FALSE)),0)</f>
        <v>0</v>
      </c>
      <c r="M918" s="137">
        <v>0</v>
      </c>
      <c r="N918" s="154">
        <f t="shared" si="185"/>
        <v>0</v>
      </c>
      <c r="O918" s="154">
        <f t="shared" si="186"/>
        <v>0</v>
      </c>
      <c r="P918" s="154">
        <f t="shared" si="187"/>
        <v>0</v>
      </c>
      <c r="Q918" s="154">
        <v>434.18056474055788</v>
      </c>
      <c r="R918" s="154">
        <f t="shared" si="188"/>
        <v>434.18056474055788</v>
      </c>
      <c r="S918" s="154">
        <f t="shared" si="189"/>
        <v>0</v>
      </c>
      <c r="T918" s="154">
        <f t="shared" si="190"/>
        <v>0</v>
      </c>
      <c r="U918" s="154">
        <f t="shared" si="191"/>
        <v>434.18056474055788</v>
      </c>
      <c r="V918" s="154">
        <f t="shared" si="192"/>
        <v>0</v>
      </c>
      <c r="W918" s="154">
        <f t="shared" si="193"/>
        <v>0</v>
      </c>
      <c r="X918" s="137">
        <f t="shared" si="194"/>
        <v>0</v>
      </c>
      <c r="Y918" s="137">
        <f t="shared" si="195"/>
        <v>0</v>
      </c>
    </row>
    <row r="919" spans="1:25">
      <c r="A919" s="153">
        <v>2122</v>
      </c>
      <c r="B919" s="153" t="s">
        <v>164</v>
      </c>
      <c r="C919" s="153" t="s">
        <v>165</v>
      </c>
      <c r="D919" s="153" t="s">
        <v>375</v>
      </c>
      <c r="E919" s="153" t="s">
        <v>167</v>
      </c>
      <c r="F919" s="136" t="s">
        <v>168</v>
      </c>
      <c r="G919" s="154">
        <v>37.697170915299999</v>
      </c>
      <c r="H919" s="154">
        <v>0</v>
      </c>
      <c r="I919" s="154">
        <v>0</v>
      </c>
      <c r="J919" s="155">
        <f t="shared" si="183"/>
        <v>0</v>
      </c>
      <c r="K919" s="155">
        <f t="shared" si="184"/>
        <v>0</v>
      </c>
      <c r="L919" s="155">
        <f>IF(F919="Current ASP",IF(ISERROR(VLOOKUP(A919,#REF!,3,FALSE)),1,1-VLOOKUP(A919,#REF!,3,FALSE)),0)</f>
        <v>0</v>
      </c>
      <c r="M919" s="137">
        <v>1380.1828523199999</v>
      </c>
      <c r="N919" s="154">
        <f t="shared" si="185"/>
        <v>1380.1828523199999</v>
      </c>
      <c r="O919" s="154">
        <f t="shared" si="186"/>
        <v>0</v>
      </c>
      <c r="P919" s="154">
        <f t="shared" si="187"/>
        <v>0</v>
      </c>
      <c r="Q919" s="154">
        <v>113.11386767841836</v>
      </c>
      <c r="R919" s="154">
        <f t="shared" si="188"/>
        <v>113.11386767841836</v>
      </c>
      <c r="S919" s="154">
        <f t="shared" si="189"/>
        <v>0</v>
      </c>
      <c r="T919" s="154">
        <f t="shared" si="190"/>
        <v>0</v>
      </c>
      <c r="U919" s="154">
        <f t="shared" si="191"/>
        <v>1493.2967199984182</v>
      </c>
      <c r="V919" s="154">
        <f t="shared" si="192"/>
        <v>0</v>
      </c>
      <c r="W919" s="154">
        <f t="shared" si="193"/>
        <v>0</v>
      </c>
      <c r="X919" s="137">
        <f t="shared" si="194"/>
        <v>0</v>
      </c>
      <c r="Y919" s="137">
        <f t="shared" si="195"/>
        <v>0</v>
      </c>
    </row>
    <row r="920" spans="1:25">
      <c r="A920" s="153">
        <v>2123</v>
      </c>
      <c r="B920" s="153" t="s">
        <v>164</v>
      </c>
      <c r="C920" s="153" t="s">
        <v>165</v>
      </c>
      <c r="D920" s="153" t="s">
        <v>374</v>
      </c>
      <c r="E920" s="153" t="s">
        <v>167</v>
      </c>
      <c r="F920" s="136" t="s">
        <v>168</v>
      </c>
      <c r="G920" s="154">
        <v>36.379614378299998</v>
      </c>
      <c r="H920" s="154">
        <v>0</v>
      </c>
      <c r="I920" s="154">
        <v>0</v>
      </c>
      <c r="J920" s="155">
        <f t="shared" si="183"/>
        <v>0</v>
      </c>
      <c r="K920" s="155">
        <f t="shared" si="184"/>
        <v>0</v>
      </c>
      <c r="L920" s="155">
        <f>IF(F920="Current ASP",IF(ISERROR(VLOOKUP(A920,#REF!,3,FALSE)),1,1-VLOOKUP(A920,#REF!,3,FALSE)),0)</f>
        <v>0</v>
      </c>
      <c r="M920" s="137">
        <v>1579.4761369299999</v>
      </c>
      <c r="N920" s="154">
        <f t="shared" si="185"/>
        <v>1579.4761369299999</v>
      </c>
      <c r="O920" s="154">
        <f t="shared" si="186"/>
        <v>0</v>
      </c>
      <c r="P920" s="154">
        <f t="shared" si="187"/>
        <v>0</v>
      </c>
      <c r="Q920" s="154">
        <v>363.1886376586254</v>
      </c>
      <c r="R920" s="154">
        <f t="shared" si="188"/>
        <v>363.1886376586254</v>
      </c>
      <c r="S920" s="154">
        <f t="shared" si="189"/>
        <v>0</v>
      </c>
      <c r="T920" s="154">
        <f t="shared" si="190"/>
        <v>0</v>
      </c>
      <c r="U920" s="154">
        <f t="shared" si="191"/>
        <v>1942.6647745886253</v>
      </c>
      <c r="V920" s="154">
        <f t="shared" si="192"/>
        <v>0</v>
      </c>
      <c r="W920" s="154">
        <f t="shared" si="193"/>
        <v>0</v>
      </c>
      <c r="X920" s="137">
        <f t="shared" si="194"/>
        <v>0</v>
      </c>
      <c r="Y920" s="137">
        <f t="shared" si="195"/>
        <v>0</v>
      </c>
    </row>
    <row r="921" spans="1:25">
      <c r="A921" s="153">
        <v>2124</v>
      </c>
      <c r="B921" s="153" t="s">
        <v>164</v>
      </c>
      <c r="C921" s="153" t="s">
        <v>165</v>
      </c>
      <c r="D921" s="153" t="s">
        <v>374</v>
      </c>
      <c r="E921" s="153" t="s">
        <v>167</v>
      </c>
      <c r="F921" s="136" t="s">
        <v>168</v>
      </c>
      <c r="G921" s="154">
        <v>43.622672479000002</v>
      </c>
      <c r="H921" s="154">
        <v>0</v>
      </c>
      <c r="I921" s="154">
        <v>0</v>
      </c>
      <c r="J921" s="155">
        <f t="shared" si="183"/>
        <v>0</v>
      </c>
      <c r="K921" s="155">
        <f t="shared" si="184"/>
        <v>0</v>
      </c>
      <c r="L921" s="155">
        <f>IF(F921="Current ASP",IF(ISERROR(VLOOKUP(A921,#REF!,3,FALSE)),1,1-VLOOKUP(A921,#REF!,3,FALSE)),0)</f>
        <v>0</v>
      </c>
      <c r="M921" s="137">
        <v>1800.1703491799999</v>
      </c>
      <c r="N921" s="154">
        <f t="shared" si="185"/>
        <v>1800.1703491799999</v>
      </c>
      <c r="O921" s="154">
        <f t="shared" si="186"/>
        <v>0</v>
      </c>
      <c r="P921" s="154">
        <f t="shared" si="187"/>
        <v>0</v>
      </c>
      <c r="Q921" s="154">
        <v>192.94188291455083</v>
      </c>
      <c r="R921" s="154">
        <f t="shared" si="188"/>
        <v>192.94188291455083</v>
      </c>
      <c r="S921" s="154">
        <f t="shared" si="189"/>
        <v>0</v>
      </c>
      <c r="T921" s="154">
        <f t="shared" si="190"/>
        <v>0</v>
      </c>
      <c r="U921" s="154">
        <f t="shared" si="191"/>
        <v>1993.1122320945508</v>
      </c>
      <c r="V921" s="154">
        <f t="shared" si="192"/>
        <v>0</v>
      </c>
      <c r="W921" s="154">
        <f t="shared" si="193"/>
        <v>0</v>
      </c>
      <c r="X921" s="137">
        <f t="shared" si="194"/>
        <v>0</v>
      </c>
      <c r="Y921" s="137">
        <f t="shared" si="195"/>
        <v>0</v>
      </c>
    </row>
    <row r="922" spans="1:25">
      <c r="A922" s="153">
        <v>2125</v>
      </c>
      <c r="B922" s="153" t="s">
        <v>164</v>
      </c>
      <c r="C922" s="153" t="s">
        <v>165</v>
      </c>
      <c r="D922" s="153" t="s">
        <v>366</v>
      </c>
      <c r="E922" s="153" t="s">
        <v>167</v>
      </c>
      <c r="F922" s="136" t="s">
        <v>168</v>
      </c>
      <c r="G922" s="154">
        <v>34.929033513199997</v>
      </c>
      <c r="H922" s="154">
        <v>0</v>
      </c>
      <c r="I922" s="154">
        <v>0</v>
      </c>
      <c r="J922" s="155">
        <f t="shared" si="183"/>
        <v>0</v>
      </c>
      <c r="K922" s="155">
        <f t="shared" si="184"/>
        <v>0</v>
      </c>
      <c r="L922" s="155">
        <f>IF(F922="Current ASP",IF(ISERROR(VLOOKUP(A922,#REF!,3,FALSE)),1,1-VLOOKUP(A922,#REF!,3,FALSE)),0)</f>
        <v>0</v>
      </c>
      <c r="M922" s="137">
        <v>0</v>
      </c>
      <c r="N922" s="154">
        <f t="shared" si="185"/>
        <v>0</v>
      </c>
      <c r="O922" s="154">
        <f t="shared" si="186"/>
        <v>0</v>
      </c>
      <c r="P922" s="154">
        <f t="shared" si="187"/>
        <v>0</v>
      </c>
      <c r="Q922" s="154">
        <v>755.93888285348646</v>
      </c>
      <c r="R922" s="154">
        <f t="shared" si="188"/>
        <v>755.93888285348646</v>
      </c>
      <c r="S922" s="154">
        <f t="shared" si="189"/>
        <v>0</v>
      </c>
      <c r="T922" s="154">
        <f t="shared" si="190"/>
        <v>0</v>
      </c>
      <c r="U922" s="154">
        <f t="shared" si="191"/>
        <v>755.93888285348646</v>
      </c>
      <c r="V922" s="154">
        <f t="shared" si="192"/>
        <v>0</v>
      </c>
      <c r="W922" s="154">
        <f t="shared" si="193"/>
        <v>0</v>
      </c>
      <c r="X922" s="137">
        <f t="shared" si="194"/>
        <v>0</v>
      </c>
      <c r="Y922" s="137">
        <f t="shared" si="195"/>
        <v>0</v>
      </c>
    </row>
    <row r="923" spans="1:25">
      <c r="A923" s="153">
        <v>2126</v>
      </c>
      <c r="B923" s="153" t="s">
        <v>164</v>
      </c>
      <c r="C923" s="153" t="s">
        <v>165</v>
      </c>
      <c r="D923" s="153" t="s">
        <v>366</v>
      </c>
      <c r="E923" s="153" t="s">
        <v>167</v>
      </c>
      <c r="F923" s="136" t="s">
        <v>168</v>
      </c>
      <c r="G923" s="154">
        <v>74.349475263800002</v>
      </c>
      <c r="H923" s="154">
        <v>0</v>
      </c>
      <c r="I923" s="154">
        <v>0</v>
      </c>
      <c r="J923" s="155">
        <f t="shared" si="183"/>
        <v>0</v>
      </c>
      <c r="K923" s="155">
        <f t="shared" si="184"/>
        <v>0</v>
      </c>
      <c r="L923" s="155">
        <f>IF(F923="Current ASP",IF(ISERROR(VLOOKUP(A923,#REF!,3,FALSE)),1,1-VLOOKUP(A923,#REF!,3,FALSE)),0)</f>
        <v>0</v>
      </c>
      <c r="M923" s="137">
        <v>0</v>
      </c>
      <c r="N923" s="154">
        <f t="shared" si="185"/>
        <v>0</v>
      </c>
      <c r="O923" s="154">
        <f t="shared" si="186"/>
        <v>0</v>
      </c>
      <c r="P923" s="154">
        <f t="shared" si="187"/>
        <v>0</v>
      </c>
      <c r="Q923" s="154">
        <v>2643.024285137325</v>
      </c>
      <c r="R923" s="154">
        <f t="shared" si="188"/>
        <v>2643.024285137325</v>
      </c>
      <c r="S923" s="154">
        <f t="shared" si="189"/>
        <v>0</v>
      </c>
      <c r="T923" s="154">
        <f t="shared" si="190"/>
        <v>0</v>
      </c>
      <c r="U923" s="154">
        <f t="shared" si="191"/>
        <v>2643.024285137325</v>
      </c>
      <c r="V923" s="154">
        <f t="shared" si="192"/>
        <v>0</v>
      </c>
      <c r="W923" s="154">
        <f t="shared" si="193"/>
        <v>0</v>
      </c>
      <c r="X923" s="137">
        <f t="shared" si="194"/>
        <v>0</v>
      </c>
      <c r="Y923" s="137">
        <f t="shared" si="195"/>
        <v>0</v>
      </c>
    </row>
    <row r="924" spans="1:25">
      <c r="A924" s="153">
        <v>2127</v>
      </c>
      <c r="B924" s="153" t="s">
        <v>164</v>
      </c>
      <c r="C924" s="153" t="s">
        <v>165</v>
      </c>
      <c r="D924" s="153" t="s">
        <v>366</v>
      </c>
      <c r="E924" s="153" t="s">
        <v>167</v>
      </c>
      <c r="F924" s="136" t="s">
        <v>168</v>
      </c>
      <c r="G924" s="154">
        <v>12.6190029256</v>
      </c>
      <c r="H924" s="154">
        <v>0</v>
      </c>
      <c r="I924" s="154">
        <v>0</v>
      </c>
      <c r="J924" s="155">
        <f t="shared" si="183"/>
        <v>0</v>
      </c>
      <c r="K924" s="155">
        <f t="shared" si="184"/>
        <v>0</v>
      </c>
      <c r="L924" s="155">
        <f>IF(F924="Current ASP",IF(ISERROR(VLOOKUP(A924,#REF!,3,FALSE)),1,1-VLOOKUP(A924,#REF!,3,FALSE)),0)</f>
        <v>0</v>
      </c>
      <c r="M924" s="137">
        <v>490.76126900600002</v>
      </c>
      <c r="N924" s="154">
        <f t="shared" si="185"/>
        <v>490.76126900600002</v>
      </c>
      <c r="O924" s="154">
        <f t="shared" si="186"/>
        <v>0</v>
      </c>
      <c r="P924" s="154">
        <f t="shared" si="187"/>
        <v>0</v>
      </c>
      <c r="Q924" s="154">
        <v>527.10660240033087</v>
      </c>
      <c r="R924" s="154">
        <f t="shared" si="188"/>
        <v>527.10660240033087</v>
      </c>
      <c r="S924" s="154">
        <f t="shared" si="189"/>
        <v>0</v>
      </c>
      <c r="T924" s="154">
        <f t="shared" si="190"/>
        <v>0</v>
      </c>
      <c r="U924" s="154">
        <f t="shared" si="191"/>
        <v>1017.8678714063309</v>
      </c>
      <c r="V924" s="154">
        <f t="shared" si="192"/>
        <v>0</v>
      </c>
      <c r="W924" s="154">
        <f t="shared" si="193"/>
        <v>0</v>
      </c>
      <c r="X924" s="137">
        <f t="shared" si="194"/>
        <v>0</v>
      </c>
      <c r="Y924" s="137">
        <f t="shared" si="195"/>
        <v>0</v>
      </c>
    </row>
    <row r="925" spans="1:25">
      <c r="A925" s="153">
        <v>2128</v>
      </c>
      <c r="B925" s="153" t="s">
        <v>164</v>
      </c>
      <c r="C925" s="153" t="s">
        <v>165</v>
      </c>
      <c r="D925" s="153" t="s">
        <v>376</v>
      </c>
      <c r="E925" s="153" t="s">
        <v>167</v>
      </c>
      <c r="F925" s="136" t="s">
        <v>168</v>
      </c>
      <c r="G925" s="154">
        <v>9.7322229519800008</v>
      </c>
      <c r="H925" s="154">
        <v>0</v>
      </c>
      <c r="I925" s="154">
        <v>0</v>
      </c>
      <c r="J925" s="155">
        <f t="shared" si="183"/>
        <v>0</v>
      </c>
      <c r="K925" s="155">
        <f t="shared" si="184"/>
        <v>0</v>
      </c>
      <c r="L925" s="155">
        <f>IF(F925="Current ASP",IF(ISERROR(VLOOKUP(A925,#REF!,3,FALSE)),1,1-VLOOKUP(A925,#REF!,3,FALSE)),0)</f>
        <v>0</v>
      </c>
      <c r="M925" s="137">
        <v>775.98338652400003</v>
      </c>
      <c r="N925" s="154">
        <f t="shared" si="185"/>
        <v>775.98338652400003</v>
      </c>
      <c r="O925" s="154">
        <f t="shared" si="186"/>
        <v>0</v>
      </c>
      <c r="P925" s="154">
        <f t="shared" si="187"/>
        <v>0</v>
      </c>
      <c r="Q925" s="154">
        <v>403.22322785473898</v>
      </c>
      <c r="R925" s="154">
        <f t="shared" si="188"/>
        <v>403.22322785473898</v>
      </c>
      <c r="S925" s="154">
        <f t="shared" si="189"/>
        <v>0</v>
      </c>
      <c r="T925" s="154">
        <f t="shared" si="190"/>
        <v>0</v>
      </c>
      <c r="U925" s="154">
        <f t="shared" si="191"/>
        <v>1179.206614378739</v>
      </c>
      <c r="V925" s="154">
        <f t="shared" si="192"/>
        <v>0</v>
      </c>
      <c r="W925" s="154">
        <f t="shared" si="193"/>
        <v>0</v>
      </c>
      <c r="X925" s="137">
        <f t="shared" si="194"/>
        <v>0</v>
      </c>
      <c r="Y925" s="137">
        <f t="shared" si="195"/>
        <v>0</v>
      </c>
    </row>
    <row r="926" spans="1:25">
      <c r="A926" s="153">
        <v>2129</v>
      </c>
      <c r="B926" s="153" t="s">
        <v>164</v>
      </c>
      <c r="C926" s="153" t="s">
        <v>165</v>
      </c>
      <c r="D926" s="153" t="s">
        <v>376</v>
      </c>
      <c r="E926" s="153" t="s">
        <v>167</v>
      </c>
      <c r="F926" s="136" t="s">
        <v>168</v>
      </c>
      <c r="G926" s="154">
        <v>49.570606470400001</v>
      </c>
      <c r="H926" s="154">
        <v>0</v>
      </c>
      <c r="I926" s="154">
        <v>0</v>
      </c>
      <c r="J926" s="155">
        <f t="shared" si="183"/>
        <v>0</v>
      </c>
      <c r="K926" s="155">
        <f t="shared" si="184"/>
        <v>0</v>
      </c>
      <c r="L926" s="155">
        <f>IF(F926="Current ASP",IF(ISERROR(VLOOKUP(A926,#REF!,3,FALSE)),1,1-VLOOKUP(A926,#REF!,3,FALSE)),0)</f>
        <v>0</v>
      </c>
      <c r="M926" s="137">
        <v>2007.68366292</v>
      </c>
      <c r="N926" s="154">
        <f t="shared" si="185"/>
        <v>2007.68366292</v>
      </c>
      <c r="O926" s="154">
        <f t="shared" si="186"/>
        <v>0</v>
      </c>
      <c r="P926" s="154">
        <f t="shared" si="187"/>
        <v>0</v>
      </c>
      <c r="Q926" s="154">
        <v>213.62609353595593</v>
      </c>
      <c r="R926" s="154">
        <f t="shared" si="188"/>
        <v>213.62609353595593</v>
      </c>
      <c r="S926" s="154">
        <f t="shared" si="189"/>
        <v>0</v>
      </c>
      <c r="T926" s="154">
        <f t="shared" si="190"/>
        <v>0</v>
      </c>
      <c r="U926" s="154">
        <f t="shared" si="191"/>
        <v>2221.3097564559557</v>
      </c>
      <c r="V926" s="154">
        <f t="shared" si="192"/>
        <v>0</v>
      </c>
      <c r="W926" s="154">
        <f t="shared" si="193"/>
        <v>0</v>
      </c>
      <c r="X926" s="137">
        <f t="shared" si="194"/>
        <v>0</v>
      </c>
      <c r="Y926" s="137">
        <f t="shared" si="195"/>
        <v>0</v>
      </c>
    </row>
    <row r="927" spans="1:25">
      <c r="A927" s="153">
        <v>2130</v>
      </c>
      <c r="B927" s="153" t="s">
        <v>164</v>
      </c>
      <c r="C927" s="153" t="s">
        <v>165</v>
      </c>
      <c r="D927" s="153" t="s">
        <v>376</v>
      </c>
      <c r="E927" s="153" t="s">
        <v>167</v>
      </c>
      <c r="F927" s="136" t="s">
        <v>168</v>
      </c>
      <c r="G927" s="154">
        <v>76.569738749500004</v>
      </c>
      <c r="H927" s="154">
        <v>0</v>
      </c>
      <c r="I927" s="154">
        <v>0</v>
      </c>
      <c r="J927" s="155">
        <f t="shared" si="183"/>
        <v>0</v>
      </c>
      <c r="K927" s="155">
        <f t="shared" si="184"/>
        <v>0</v>
      </c>
      <c r="L927" s="155">
        <f>IF(F927="Current ASP",IF(ISERROR(VLOOKUP(A927,#REF!,3,FALSE)),1,1-VLOOKUP(A927,#REF!,3,FALSE)),0)</f>
        <v>0</v>
      </c>
      <c r="M927" s="137">
        <v>2895.9122613599998</v>
      </c>
      <c r="N927" s="154">
        <f t="shared" si="185"/>
        <v>2895.9122613599998</v>
      </c>
      <c r="O927" s="154">
        <f t="shared" si="186"/>
        <v>0</v>
      </c>
      <c r="P927" s="154">
        <f t="shared" si="187"/>
        <v>0</v>
      </c>
      <c r="Q927" s="154">
        <v>653.02067727317933</v>
      </c>
      <c r="R927" s="154">
        <f t="shared" si="188"/>
        <v>653.02067727317933</v>
      </c>
      <c r="S927" s="154">
        <f t="shared" si="189"/>
        <v>0</v>
      </c>
      <c r="T927" s="154">
        <f t="shared" si="190"/>
        <v>0</v>
      </c>
      <c r="U927" s="154">
        <f t="shared" si="191"/>
        <v>3548.9329386331792</v>
      </c>
      <c r="V927" s="154">
        <f t="shared" si="192"/>
        <v>0</v>
      </c>
      <c r="W927" s="154">
        <f t="shared" si="193"/>
        <v>0</v>
      </c>
      <c r="X927" s="137">
        <f t="shared" si="194"/>
        <v>0</v>
      </c>
      <c r="Y927" s="137">
        <f t="shared" si="195"/>
        <v>0</v>
      </c>
    </row>
    <row r="928" spans="1:25">
      <c r="A928" s="153">
        <v>2131</v>
      </c>
      <c r="B928" s="153" t="s">
        <v>164</v>
      </c>
      <c r="C928" s="153" t="s">
        <v>165</v>
      </c>
      <c r="D928" s="153" t="s">
        <v>376</v>
      </c>
      <c r="E928" s="153" t="s">
        <v>167</v>
      </c>
      <c r="F928" s="136" t="s">
        <v>168</v>
      </c>
      <c r="G928" s="154">
        <v>27.584131893399999</v>
      </c>
      <c r="H928" s="154">
        <v>0</v>
      </c>
      <c r="I928" s="154">
        <v>0</v>
      </c>
      <c r="J928" s="155">
        <f t="shared" si="183"/>
        <v>0</v>
      </c>
      <c r="K928" s="155">
        <f t="shared" si="184"/>
        <v>0</v>
      </c>
      <c r="L928" s="155">
        <f>IF(F928="Current ASP",IF(ISERROR(VLOOKUP(A928,#REF!,3,FALSE)),1,1-VLOOKUP(A928,#REF!,3,FALSE)),0)</f>
        <v>0</v>
      </c>
      <c r="M928" s="137">
        <v>1291.6789274099999</v>
      </c>
      <c r="N928" s="154">
        <f t="shared" si="185"/>
        <v>1291.6789274099999</v>
      </c>
      <c r="O928" s="154">
        <f t="shared" si="186"/>
        <v>0</v>
      </c>
      <c r="P928" s="154">
        <f t="shared" si="187"/>
        <v>0</v>
      </c>
      <c r="Q928" s="154">
        <v>131.53637525996496</v>
      </c>
      <c r="R928" s="154">
        <f t="shared" si="188"/>
        <v>131.53637525996496</v>
      </c>
      <c r="S928" s="154">
        <f t="shared" si="189"/>
        <v>0</v>
      </c>
      <c r="T928" s="154">
        <f t="shared" si="190"/>
        <v>0</v>
      </c>
      <c r="U928" s="154">
        <f t="shared" si="191"/>
        <v>1423.2153026699648</v>
      </c>
      <c r="V928" s="154">
        <f t="shared" si="192"/>
        <v>0</v>
      </c>
      <c r="W928" s="154">
        <f t="shared" si="193"/>
        <v>0</v>
      </c>
      <c r="X928" s="137">
        <f t="shared" si="194"/>
        <v>0</v>
      </c>
      <c r="Y928" s="137">
        <f t="shared" si="195"/>
        <v>0</v>
      </c>
    </row>
    <row r="929" spans="1:25">
      <c r="A929" s="153">
        <v>2132</v>
      </c>
      <c r="B929" s="153" t="s">
        <v>164</v>
      </c>
      <c r="C929" s="153" t="s">
        <v>165</v>
      </c>
      <c r="D929" s="153" t="s">
        <v>376</v>
      </c>
      <c r="E929" s="153" t="s">
        <v>167</v>
      </c>
      <c r="F929" s="136" t="s">
        <v>168</v>
      </c>
      <c r="G929" s="154">
        <v>41.998338348700003</v>
      </c>
      <c r="H929" s="154">
        <v>0</v>
      </c>
      <c r="I929" s="154">
        <v>0</v>
      </c>
      <c r="J929" s="155">
        <f t="shared" si="183"/>
        <v>0</v>
      </c>
      <c r="K929" s="155">
        <f t="shared" si="184"/>
        <v>0</v>
      </c>
      <c r="L929" s="155">
        <f>IF(F929="Current ASP",IF(ISERROR(VLOOKUP(A929,#REF!,3,FALSE)),1,1-VLOOKUP(A929,#REF!,3,FALSE)),0)</f>
        <v>0</v>
      </c>
      <c r="M929" s="137">
        <v>2240.5048021500002</v>
      </c>
      <c r="N929" s="154">
        <f t="shared" si="185"/>
        <v>2240.5048021500002</v>
      </c>
      <c r="O929" s="154">
        <f t="shared" si="186"/>
        <v>0</v>
      </c>
      <c r="P929" s="154">
        <f t="shared" si="187"/>
        <v>0</v>
      </c>
      <c r="Q929" s="154">
        <v>208.92198411938642</v>
      </c>
      <c r="R929" s="154">
        <f t="shared" si="188"/>
        <v>208.92198411938642</v>
      </c>
      <c r="S929" s="154">
        <f t="shared" si="189"/>
        <v>0</v>
      </c>
      <c r="T929" s="154">
        <f t="shared" si="190"/>
        <v>0</v>
      </c>
      <c r="U929" s="154">
        <f t="shared" si="191"/>
        <v>2449.4267862693864</v>
      </c>
      <c r="V929" s="154">
        <f t="shared" si="192"/>
        <v>0</v>
      </c>
      <c r="W929" s="154">
        <f t="shared" si="193"/>
        <v>0</v>
      </c>
      <c r="X929" s="137">
        <f t="shared" si="194"/>
        <v>0</v>
      </c>
      <c r="Y929" s="137">
        <f t="shared" si="195"/>
        <v>0</v>
      </c>
    </row>
    <row r="930" spans="1:25">
      <c r="A930" s="153">
        <v>2133</v>
      </c>
      <c r="B930" s="153" t="s">
        <v>164</v>
      </c>
      <c r="C930" s="153" t="s">
        <v>226</v>
      </c>
      <c r="D930" s="153" t="s">
        <v>377</v>
      </c>
      <c r="E930" s="153" t="s">
        <v>167</v>
      </c>
      <c r="F930" s="136" t="s">
        <v>168</v>
      </c>
      <c r="G930" s="154">
        <v>31.394138033400001</v>
      </c>
      <c r="H930" s="154">
        <v>0</v>
      </c>
      <c r="I930" s="154">
        <v>0</v>
      </c>
      <c r="J930" s="155">
        <f t="shared" si="183"/>
        <v>0</v>
      </c>
      <c r="K930" s="155">
        <f t="shared" si="184"/>
        <v>0</v>
      </c>
      <c r="L930" s="155">
        <f>IF(F930="Current ASP",IF(ISERROR(VLOOKUP(A930,#REF!,3,FALSE)),1,1-VLOOKUP(A930,#REF!,3,FALSE)),0)</f>
        <v>0</v>
      </c>
      <c r="M930" s="137">
        <v>1644</v>
      </c>
      <c r="N930" s="154">
        <f t="shared" si="185"/>
        <v>1644</v>
      </c>
      <c r="O930" s="154">
        <f t="shared" si="186"/>
        <v>0</v>
      </c>
      <c r="P930" s="154">
        <f t="shared" si="187"/>
        <v>0</v>
      </c>
      <c r="Q930" s="154">
        <v>170.22276394124395</v>
      </c>
      <c r="R930" s="154">
        <f t="shared" si="188"/>
        <v>170.22276394124395</v>
      </c>
      <c r="S930" s="154">
        <f t="shared" si="189"/>
        <v>0</v>
      </c>
      <c r="T930" s="154">
        <f t="shared" si="190"/>
        <v>0</v>
      </c>
      <c r="U930" s="154">
        <f t="shared" si="191"/>
        <v>1814.222763941244</v>
      </c>
      <c r="V930" s="154">
        <f t="shared" si="192"/>
        <v>0</v>
      </c>
      <c r="W930" s="154">
        <f t="shared" si="193"/>
        <v>0</v>
      </c>
      <c r="X930" s="137">
        <f t="shared" si="194"/>
        <v>0</v>
      </c>
      <c r="Y930" s="137">
        <f t="shared" si="195"/>
        <v>0</v>
      </c>
    </row>
    <row r="931" spans="1:25">
      <c r="A931" s="153">
        <v>2134</v>
      </c>
      <c r="B931" s="153" t="s">
        <v>164</v>
      </c>
      <c r="C931" s="153" t="s">
        <v>226</v>
      </c>
      <c r="D931" s="153" t="s">
        <v>377</v>
      </c>
      <c r="E931" s="153" t="s">
        <v>167</v>
      </c>
      <c r="F931" s="136" t="s">
        <v>168</v>
      </c>
      <c r="G931" s="154">
        <v>35.086671604499998</v>
      </c>
      <c r="H931" s="154">
        <v>0</v>
      </c>
      <c r="I931" s="154">
        <v>0</v>
      </c>
      <c r="J931" s="155">
        <f t="shared" si="183"/>
        <v>0</v>
      </c>
      <c r="K931" s="155">
        <f t="shared" si="184"/>
        <v>0</v>
      </c>
      <c r="L931" s="155">
        <f>IF(F931="Current ASP",IF(ISERROR(VLOOKUP(A931,#REF!,3,FALSE)),1,1-VLOOKUP(A931,#REF!,3,FALSE)),0)</f>
        <v>0</v>
      </c>
      <c r="M931" s="137">
        <v>2381</v>
      </c>
      <c r="N931" s="154">
        <f t="shared" si="185"/>
        <v>2381</v>
      </c>
      <c r="O931" s="154">
        <f t="shared" si="186"/>
        <v>0</v>
      </c>
      <c r="P931" s="154">
        <f t="shared" si="187"/>
        <v>0</v>
      </c>
      <c r="Q931" s="154">
        <v>285.13543707146846</v>
      </c>
      <c r="R931" s="154">
        <f t="shared" si="188"/>
        <v>285.13543707146846</v>
      </c>
      <c r="S931" s="154">
        <f t="shared" si="189"/>
        <v>0</v>
      </c>
      <c r="T931" s="154">
        <f t="shared" si="190"/>
        <v>0</v>
      </c>
      <c r="U931" s="154">
        <f t="shared" si="191"/>
        <v>2666.1354370714685</v>
      </c>
      <c r="V931" s="154">
        <f t="shared" si="192"/>
        <v>0</v>
      </c>
      <c r="W931" s="154">
        <f t="shared" si="193"/>
        <v>0</v>
      </c>
      <c r="X931" s="137">
        <f t="shared" si="194"/>
        <v>0</v>
      </c>
      <c r="Y931" s="137">
        <f t="shared" si="195"/>
        <v>0</v>
      </c>
    </row>
    <row r="932" spans="1:25">
      <c r="A932" s="153">
        <v>2135</v>
      </c>
      <c r="B932" s="153" t="s">
        <v>164</v>
      </c>
      <c r="C932" s="153" t="s">
        <v>226</v>
      </c>
      <c r="D932" s="153" t="s">
        <v>377</v>
      </c>
      <c r="E932" s="153" t="s">
        <v>167</v>
      </c>
      <c r="F932" s="136" t="s">
        <v>168</v>
      </c>
      <c r="G932" s="154">
        <v>29.612549970300002</v>
      </c>
      <c r="H932" s="154">
        <v>0</v>
      </c>
      <c r="I932" s="154">
        <v>0</v>
      </c>
      <c r="J932" s="155">
        <f t="shared" si="183"/>
        <v>0</v>
      </c>
      <c r="K932" s="155">
        <f t="shared" si="184"/>
        <v>0</v>
      </c>
      <c r="L932" s="155">
        <f>IF(F932="Current ASP",IF(ISERROR(VLOOKUP(A932,#REF!,3,FALSE)),1,1-VLOOKUP(A932,#REF!,3,FALSE)),0)</f>
        <v>0</v>
      </c>
      <c r="M932" s="137">
        <v>2734</v>
      </c>
      <c r="N932" s="154">
        <f t="shared" si="185"/>
        <v>2734</v>
      </c>
      <c r="O932" s="154">
        <f t="shared" si="186"/>
        <v>0</v>
      </c>
      <c r="P932" s="154">
        <f t="shared" si="187"/>
        <v>0</v>
      </c>
      <c r="Q932" s="154">
        <v>214.35966391284339</v>
      </c>
      <c r="R932" s="154">
        <f t="shared" si="188"/>
        <v>214.35966391284339</v>
      </c>
      <c r="S932" s="154">
        <f t="shared" si="189"/>
        <v>0</v>
      </c>
      <c r="T932" s="154">
        <f t="shared" si="190"/>
        <v>0</v>
      </c>
      <c r="U932" s="154">
        <f t="shared" si="191"/>
        <v>2948.3596639128432</v>
      </c>
      <c r="V932" s="154">
        <f t="shared" si="192"/>
        <v>0</v>
      </c>
      <c r="W932" s="154">
        <f t="shared" si="193"/>
        <v>0</v>
      </c>
      <c r="X932" s="137">
        <f t="shared" si="194"/>
        <v>0</v>
      </c>
      <c r="Y932" s="137">
        <f t="shared" si="195"/>
        <v>0</v>
      </c>
    </row>
    <row r="933" spans="1:25">
      <c r="A933" s="153">
        <v>2136</v>
      </c>
      <c r="B933" s="153" t="s">
        <v>164</v>
      </c>
      <c r="C933" s="153" t="s">
        <v>226</v>
      </c>
      <c r="D933" s="153" t="s">
        <v>377</v>
      </c>
      <c r="E933" s="153" t="s">
        <v>167</v>
      </c>
      <c r="F933" s="136" t="s">
        <v>168</v>
      </c>
      <c r="G933" s="154">
        <v>34.086216133000001</v>
      </c>
      <c r="H933" s="154">
        <v>0</v>
      </c>
      <c r="I933" s="154">
        <v>0</v>
      </c>
      <c r="J933" s="155">
        <f t="shared" si="183"/>
        <v>0</v>
      </c>
      <c r="K933" s="155">
        <f t="shared" si="184"/>
        <v>0</v>
      </c>
      <c r="L933" s="155">
        <f>IF(F933="Current ASP",IF(ISERROR(VLOOKUP(A933,#REF!,3,FALSE)),1,1-VLOOKUP(A933,#REF!,3,FALSE)),0)</f>
        <v>0</v>
      </c>
      <c r="M933" s="137">
        <v>3131</v>
      </c>
      <c r="N933" s="154">
        <f t="shared" si="185"/>
        <v>3131</v>
      </c>
      <c r="O933" s="154">
        <f t="shared" si="186"/>
        <v>0</v>
      </c>
      <c r="P933" s="154">
        <f t="shared" si="187"/>
        <v>0</v>
      </c>
      <c r="Q933" s="154">
        <v>181.53345845906907</v>
      </c>
      <c r="R933" s="154">
        <f t="shared" si="188"/>
        <v>181.53345845906907</v>
      </c>
      <c r="S933" s="154">
        <f t="shared" si="189"/>
        <v>0</v>
      </c>
      <c r="T933" s="154">
        <f t="shared" si="190"/>
        <v>0</v>
      </c>
      <c r="U933" s="154">
        <f t="shared" si="191"/>
        <v>3312.5334584590692</v>
      </c>
      <c r="V933" s="154">
        <f t="shared" si="192"/>
        <v>0</v>
      </c>
      <c r="W933" s="154">
        <f t="shared" si="193"/>
        <v>0</v>
      </c>
      <c r="X933" s="137">
        <f t="shared" si="194"/>
        <v>0</v>
      </c>
      <c r="Y933" s="137">
        <f t="shared" si="195"/>
        <v>0</v>
      </c>
    </row>
    <row r="934" spans="1:25">
      <c r="A934" s="153">
        <v>2137</v>
      </c>
      <c r="B934" s="153" t="s">
        <v>164</v>
      </c>
      <c r="C934" s="153" t="s">
        <v>226</v>
      </c>
      <c r="D934" s="153" t="s">
        <v>372</v>
      </c>
      <c r="E934" s="153" t="s">
        <v>133</v>
      </c>
      <c r="F934" s="136" t="s">
        <v>206</v>
      </c>
      <c r="G934" s="154">
        <v>40.858928080341997</v>
      </c>
      <c r="H934" s="154">
        <v>40.098465491799999</v>
      </c>
      <c r="I934" s="154">
        <v>0.760462588542</v>
      </c>
      <c r="J934" s="155">
        <f t="shared" si="183"/>
        <v>0.98138809253520598</v>
      </c>
      <c r="K934" s="155">
        <f t="shared" si="184"/>
        <v>1.861190746479402E-2</v>
      </c>
      <c r="L934" s="155">
        <f>IF(F934="Current ASP",IF(ISERROR(VLOOKUP(A934,#REF!,3,FALSE)),1,1-VLOOKUP(A934,#REF!,3,FALSE)),0)</f>
        <v>1</v>
      </c>
      <c r="M934" s="137">
        <v>4183.1660000000002</v>
      </c>
      <c r="N934" s="154">
        <f t="shared" si="185"/>
        <v>0</v>
      </c>
      <c r="O934" s="154">
        <f t="shared" si="186"/>
        <v>4105.3093014981278</v>
      </c>
      <c r="P934" s="154">
        <f t="shared" si="187"/>
        <v>77.856698501872543</v>
      </c>
      <c r="Q934" s="154">
        <v>209.48043641992049</v>
      </c>
      <c r="R934" s="154">
        <f t="shared" si="188"/>
        <v>0</v>
      </c>
      <c r="S934" s="154">
        <f t="shared" si="189"/>
        <v>205.58160592158828</v>
      </c>
      <c r="T934" s="154">
        <f t="shared" si="190"/>
        <v>3.8988304983322273</v>
      </c>
      <c r="U934" s="154">
        <f t="shared" si="191"/>
        <v>0</v>
      </c>
      <c r="V934" s="154">
        <f t="shared" si="192"/>
        <v>4310.8909074197163</v>
      </c>
      <c r="W934" s="154">
        <f t="shared" si="193"/>
        <v>81.755529000204774</v>
      </c>
      <c r="X934" s="137">
        <f t="shared" si="194"/>
        <v>77.856698501872543</v>
      </c>
      <c r="Y934" s="137">
        <f t="shared" si="195"/>
        <v>3.8988304983322273</v>
      </c>
    </row>
    <row r="935" spans="1:25">
      <c r="A935" s="153">
        <v>2138</v>
      </c>
      <c r="B935" s="153" t="s">
        <v>164</v>
      </c>
      <c r="C935" s="153" t="s">
        <v>226</v>
      </c>
      <c r="D935" s="153" t="s">
        <v>372</v>
      </c>
      <c r="E935" s="153" t="s">
        <v>133</v>
      </c>
      <c r="F935" s="136" t="s">
        <v>206</v>
      </c>
      <c r="G935" s="154">
        <v>60.0703642052056</v>
      </c>
      <c r="H935" s="154">
        <v>60.033814053299999</v>
      </c>
      <c r="I935" s="154">
        <v>3.6550151905600001E-2</v>
      </c>
      <c r="J935" s="155">
        <f t="shared" si="183"/>
        <v>0.99939154435986532</v>
      </c>
      <c r="K935" s="155">
        <f t="shared" si="184"/>
        <v>6.0845564013467524E-4</v>
      </c>
      <c r="L935" s="155">
        <f>IF(F935="Current ASP",IF(ISERROR(VLOOKUP(A935,#REF!,3,FALSE)),1,1-VLOOKUP(A935,#REF!,3,FALSE)),0)</f>
        <v>1</v>
      </c>
      <c r="M935" s="137">
        <v>4560</v>
      </c>
      <c r="N935" s="154">
        <f t="shared" si="185"/>
        <v>0</v>
      </c>
      <c r="O935" s="154">
        <f t="shared" si="186"/>
        <v>4557.2254422809856</v>
      </c>
      <c r="P935" s="154">
        <f t="shared" si="187"/>
        <v>2.7745577190141191</v>
      </c>
      <c r="Q935" s="154">
        <v>433.54157781921225</v>
      </c>
      <c r="R935" s="154">
        <f t="shared" si="188"/>
        <v>0</v>
      </c>
      <c r="S935" s="154">
        <f t="shared" si="189"/>
        <v>433.27778700095524</v>
      </c>
      <c r="T935" s="154">
        <f t="shared" si="190"/>
        <v>0.26379081825698592</v>
      </c>
      <c r="U935" s="154">
        <f t="shared" si="191"/>
        <v>0</v>
      </c>
      <c r="V935" s="154">
        <f t="shared" si="192"/>
        <v>4990.5032292819405</v>
      </c>
      <c r="W935" s="154">
        <f t="shared" si="193"/>
        <v>3.038348537271105</v>
      </c>
      <c r="X935" s="137">
        <f t="shared" si="194"/>
        <v>2.7745577190141191</v>
      </c>
      <c r="Y935" s="137">
        <f t="shared" si="195"/>
        <v>0.26379081825698592</v>
      </c>
    </row>
    <row r="936" spans="1:25">
      <c r="A936" s="153">
        <v>2139</v>
      </c>
      <c r="B936" s="153" t="s">
        <v>164</v>
      </c>
      <c r="C936" s="153" t="s">
        <v>226</v>
      </c>
      <c r="D936" s="153" t="s">
        <v>372</v>
      </c>
      <c r="E936" s="153" t="s">
        <v>133</v>
      </c>
      <c r="F936" s="136" t="s">
        <v>206</v>
      </c>
      <c r="G936" s="154">
        <v>25.2259943912</v>
      </c>
      <c r="H936" s="154">
        <v>25.2259943912</v>
      </c>
      <c r="I936" s="154">
        <v>0</v>
      </c>
      <c r="J936" s="155">
        <f t="shared" si="183"/>
        <v>1</v>
      </c>
      <c r="K936" s="155">
        <f t="shared" si="184"/>
        <v>0</v>
      </c>
      <c r="L936" s="155">
        <f>IF(F936="Current ASP",IF(ISERROR(VLOOKUP(A936,#REF!,3,FALSE)),1,1-VLOOKUP(A936,#REF!,3,FALSE)),0)</f>
        <v>1</v>
      </c>
      <c r="M936" s="137">
        <v>1691.1123704700001</v>
      </c>
      <c r="N936" s="154">
        <f t="shared" si="185"/>
        <v>0</v>
      </c>
      <c r="O936" s="154">
        <f t="shared" si="186"/>
        <v>1691.1123704700001</v>
      </c>
      <c r="P936" s="154">
        <f t="shared" si="187"/>
        <v>0</v>
      </c>
      <c r="Q936" s="154">
        <v>248.71494000965467</v>
      </c>
      <c r="R936" s="154">
        <f t="shared" si="188"/>
        <v>0</v>
      </c>
      <c r="S936" s="154">
        <f t="shared" si="189"/>
        <v>248.71494000965467</v>
      </c>
      <c r="T936" s="154">
        <f t="shared" si="190"/>
        <v>0</v>
      </c>
      <c r="U936" s="154">
        <f t="shared" si="191"/>
        <v>0</v>
      </c>
      <c r="V936" s="154">
        <f t="shared" si="192"/>
        <v>1939.8273104796547</v>
      </c>
      <c r="W936" s="154">
        <f t="shared" si="193"/>
        <v>0</v>
      </c>
      <c r="X936" s="137">
        <f t="shared" si="194"/>
        <v>0</v>
      </c>
      <c r="Y936" s="137">
        <f t="shared" si="195"/>
        <v>0</v>
      </c>
    </row>
    <row r="937" spans="1:25">
      <c r="A937" s="153">
        <v>2140</v>
      </c>
      <c r="B937" s="153" t="s">
        <v>164</v>
      </c>
      <c r="C937" s="153" t="s">
        <v>226</v>
      </c>
      <c r="D937" s="153" t="s">
        <v>372</v>
      </c>
      <c r="E937" s="153" t="s">
        <v>133</v>
      </c>
      <c r="F937" s="136" t="s">
        <v>206</v>
      </c>
      <c r="G937" s="154">
        <v>56.431315402869352</v>
      </c>
      <c r="H937" s="154">
        <v>56.430816865600001</v>
      </c>
      <c r="I937" s="154">
        <v>4.9853726935199997E-4</v>
      </c>
      <c r="J937" s="155">
        <f t="shared" si="183"/>
        <v>0.99999116559190948</v>
      </c>
      <c r="K937" s="155">
        <f t="shared" si="184"/>
        <v>8.8344080905189415E-6</v>
      </c>
      <c r="L937" s="155">
        <f>IF(F937="Current ASP",IF(ISERROR(VLOOKUP(A937,#REF!,3,FALSE)),1,1-VLOOKUP(A937,#REF!,3,FALSE)),0)</f>
        <v>1</v>
      </c>
      <c r="M937" s="137">
        <v>4642</v>
      </c>
      <c r="N937" s="154">
        <f t="shared" si="185"/>
        <v>0</v>
      </c>
      <c r="O937" s="154">
        <f t="shared" si="186"/>
        <v>4641.9589906776437</v>
      </c>
      <c r="P937" s="154">
        <f t="shared" si="187"/>
        <v>4.1009322356188926E-2</v>
      </c>
      <c r="Q937" s="154">
        <v>527.36935768054059</v>
      </c>
      <c r="R937" s="154">
        <f t="shared" si="188"/>
        <v>0</v>
      </c>
      <c r="S937" s="154">
        <f t="shared" si="189"/>
        <v>527.36469868442043</v>
      </c>
      <c r="T937" s="154">
        <f t="shared" si="190"/>
        <v>4.6589961201847453E-3</v>
      </c>
      <c r="U937" s="154">
        <f t="shared" si="191"/>
        <v>0</v>
      </c>
      <c r="V937" s="154">
        <f t="shared" si="192"/>
        <v>5169.3236893620642</v>
      </c>
      <c r="W937" s="154">
        <f t="shared" si="193"/>
        <v>4.5668318476373669E-2</v>
      </c>
      <c r="X937" s="137">
        <f t="shared" si="194"/>
        <v>4.1009322356188926E-2</v>
      </c>
      <c r="Y937" s="137">
        <f t="shared" si="195"/>
        <v>4.6589961201847453E-3</v>
      </c>
    </row>
    <row r="938" spans="1:25">
      <c r="A938" s="153">
        <v>2141</v>
      </c>
      <c r="B938" s="153" t="s">
        <v>164</v>
      </c>
      <c r="C938" s="153" t="s">
        <v>226</v>
      </c>
      <c r="D938" s="153" t="s">
        <v>378</v>
      </c>
      <c r="E938" s="153" t="s">
        <v>133</v>
      </c>
      <c r="F938" s="136" t="s">
        <v>206</v>
      </c>
      <c r="G938" s="154">
        <v>57.78907190612</v>
      </c>
      <c r="H938" s="154">
        <v>1.0563013594199973</v>
      </c>
      <c r="I938" s="154">
        <v>56.732770546700003</v>
      </c>
      <c r="J938" s="155">
        <f t="shared" si="183"/>
        <v>1.8278565904916919E-2</v>
      </c>
      <c r="K938" s="155">
        <f t="shared" si="184"/>
        <v>0.98172143409508306</v>
      </c>
      <c r="L938" s="155">
        <f>IF(F938="Current ASP",IF(ISERROR(VLOOKUP(A938,#REF!,3,FALSE)),1,1-VLOOKUP(A938,#REF!,3,FALSE)),0)</f>
        <v>1</v>
      </c>
      <c r="M938" s="137">
        <v>2892.5227102200001</v>
      </c>
      <c r="N938" s="154">
        <f t="shared" si="185"/>
        <v>0</v>
      </c>
      <c r="O938" s="154">
        <f t="shared" si="186"/>
        <v>52.871166990225177</v>
      </c>
      <c r="P938" s="154">
        <f t="shared" si="187"/>
        <v>2839.6515432297747</v>
      </c>
      <c r="Q938" s="154">
        <v>3.133997871774753E-14</v>
      </c>
      <c r="R938" s="154">
        <f t="shared" si="188"/>
        <v>0</v>
      </c>
      <c r="S938" s="154">
        <f t="shared" si="189"/>
        <v>5.7284986645104185E-16</v>
      </c>
      <c r="T938" s="154">
        <f t="shared" si="190"/>
        <v>3.0767128851296485E-14</v>
      </c>
      <c r="U938" s="154">
        <f t="shared" si="191"/>
        <v>0</v>
      </c>
      <c r="V938" s="154">
        <f t="shared" si="192"/>
        <v>52.871166990225177</v>
      </c>
      <c r="W938" s="154">
        <f t="shared" si="193"/>
        <v>2839.6515432297747</v>
      </c>
      <c r="X938" s="137">
        <f t="shared" si="194"/>
        <v>2839.6515432297747</v>
      </c>
      <c r="Y938" s="137">
        <f t="shared" si="195"/>
        <v>3.0767128851296485E-14</v>
      </c>
    </row>
    <row r="939" spans="1:25">
      <c r="A939" s="153">
        <v>2142</v>
      </c>
      <c r="B939" s="153" t="s">
        <v>164</v>
      </c>
      <c r="C939" s="153" t="s">
        <v>226</v>
      </c>
      <c r="D939" s="153" t="s">
        <v>378</v>
      </c>
      <c r="E939" s="153" t="s">
        <v>133</v>
      </c>
      <c r="F939" s="136" t="s">
        <v>206</v>
      </c>
      <c r="G939" s="154">
        <v>58.547678799181071</v>
      </c>
      <c r="H939" s="154">
        <v>0</v>
      </c>
      <c r="I939" s="154">
        <v>58.547678799181071</v>
      </c>
      <c r="J939" s="155">
        <f t="shared" si="183"/>
        <v>0</v>
      </c>
      <c r="K939" s="155">
        <f t="shared" si="184"/>
        <v>1</v>
      </c>
      <c r="L939" s="155">
        <f>IF(F939="Current ASP",IF(ISERROR(VLOOKUP(A939,#REF!,3,FALSE)),1,1-VLOOKUP(A939,#REF!,3,FALSE)),0)</f>
        <v>1</v>
      </c>
      <c r="M939" s="137">
        <v>3673.6462991799999</v>
      </c>
      <c r="N939" s="154">
        <f t="shared" si="185"/>
        <v>0</v>
      </c>
      <c r="O939" s="154">
        <f t="shared" si="186"/>
        <v>0</v>
      </c>
      <c r="P939" s="154">
        <f t="shared" si="187"/>
        <v>3673.6462991799999</v>
      </c>
      <c r="Q939" s="154">
        <v>4.5561784288104595E-3</v>
      </c>
      <c r="R939" s="154">
        <f t="shared" si="188"/>
        <v>0</v>
      </c>
      <c r="S939" s="154">
        <f t="shared" si="189"/>
        <v>0</v>
      </c>
      <c r="T939" s="154">
        <f t="shared" si="190"/>
        <v>4.5561784288104595E-3</v>
      </c>
      <c r="U939" s="154">
        <f t="shared" si="191"/>
        <v>0</v>
      </c>
      <c r="V939" s="154">
        <f t="shared" si="192"/>
        <v>0</v>
      </c>
      <c r="W939" s="154">
        <f t="shared" si="193"/>
        <v>3673.6508553584285</v>
      </c>
      <c r="X939" s="137">
        <f t="shared" si="194"/>
        <v>3673.6462991799999</v>
      </c>
      <c r="Y939" s="137">
        <f t="shared" si="195"/>
        <v>4.5561784288104595E-3</v>
      </c>
    </row>
    <row r="940" spans="1:25">
      <c r="A940" s="153">
        <v>2143</v>
      </c>
      <c r="B940" s="153" t="s">
        <v>164</v>
      </c>
      <c r="C940" s="153" t="s">
        <v>226</v>
      </c>
      <c r="D940" s="153" t="s">
        <v>378</v>
      </c>
      <c r="E940" s="153" t="s">
        <v>133</v>
      </c>
      <c r="F940" s="136" t="s">
        <v>206</v>
      </c>
      <c r="G940" s="154">
        <v>67.035355190228003</v>
      </c>
      <c r="H940" s="154">
        <v>66.885078463900001</v>
      </c>
      <c r="I940" s="154">
        <v>0.15027672632799999</v>
      </c>
      <c r="J940" s="155">
        <f t="shared" si="183"/>
        <v>0.99775824673559854</v>
      </c>
      <c r="K940" s="155">
        <f t="shared" si="184"/>
        <v>2.2417532644014582E-3</v>
      </c>
      <c r="L940" s="155">
        <f>IF(F940="Current ASP",IF(ISERROR(VLOOKUP(A940,#REF!,3,FALSE)),1,1-VLOOKUP(A940,#REF!,3,FALSE)),0)</f>
        <v>1</v>
      </c>
      <c r="M940" s="137">
        <v>4253.9841527999997</v>
      </c>
      <c r="N940" s="154">
        <f t="shared" si="185"/>
        <v>0</v>
      </c>
      <c r="O940" s="154">
        <f t="shared" si="186"/>
        <v>4244.447769938748</v>
      </c>
      <c r="P940" s="154">
        <f t="shared" si="187"/>
        <v>9.5363828612514716</v>
      </c>
      <c r="Q940" s="154">
        <v>3.8923643564036945E-3</v>
      </c>
      <c r="R940" s="154">
        <f t="shared" si="188"/>
        <v>0</v>
      </c>
      <c r="S940" s="154">
        <f t="shared" si="189"/>
        <v>3.8836386359014864E-3</v>
      </c>
      <c r="T940" s="154">
        <f t="shared" si="190"/>
        <v>8.7257205022078621E-6</v>
      </c>
      <c r="U940" s="154">
        <f t="shared" si="191"/>
        <v>0</v>
      </c>
      <c r="V940" s="154">
        <f t="shared" si="192"/>
        <v>4244.4516535773837</v>
      </c>
      <c r="W940" s="154">
        <f t="shared" si="193"/>
        <v>9.5363915869719733</v>
      </c>
      <c r="X940" s="137">
        <f t="shared" si="194"/>
        <v>9.5363828612514716</v>
      </c>
      <c r="Y940" s="137">
        <f t="shared" si="195"/>
        <v>8.7257205022078621E-6</v>
      </c>
    </row>
    <row r="941" spans="1:25">
      <c r="A941" s="153">
        <v>2144</v>
      </c>
      <c r="B941" s="153" t="s">
        <v>164</v>
      </c>
      <c r="C941" s="153" t="s">
        <v>226</v>
      </c>
      <c r="D941" s="153" t="s">
        <v>378</v>
      </c>
      <c r="E941" s="153" t="s">
        <v>133</v>
      </c>
      <c r="F941" s="136" t="s">
        <v>206</v>
      </c>
      <c r="G941" s="154">
        <v>45.305328721400002</v>
      </c>
      <c r="H941" s="154">
        <v>15.372575677500002</v>
      </c>
      <c r="I941" s="154">
        <v>29.9327530439</v>
      </c>
      <c r="J941" s="155">
        <f t="shared" si="183"/>
        <v>0.33931054274061045</v>
      </c>
      <c r="K941" s="155">
        <f t="shared" si="184"/>
        <v>0.66068945725938955</v>
      </c>
      <c r="L941" s="155">
        <f>IF(F941="Current ASP",IF(ISERROR(VLOOKUP(A941,#REF!,3,FALSE)),1,1-VLOOKUP(A941,#REF!,3,FALSE)),0)</f>
        <v>1</v>
      </c>
      <c r="M941" s="137">
        <v>2113.5593983499998</v>
      </c>
      <c r="N941" s="154">
        <f t="shared" si="185"/>
        <v>0</v>
      </c>
      <c r="O941" s="154">
        <f t="shared" si="186"/>
        <v>717.1529865686565</v>
      </c>
      <c r="P941" s="154">
        <f t="shared" si="187"/>
        <v>1396.4064117813432</v>
      </c>
      <c r="Q941" s="154">
        <v>547.61335390546401</v>
      </c>
      <c r="R941" s="154">
        <f t="shared" si="188"/>
        <v>0</v>
      </c>
      <c r="S941" s="154">
        <f t="shared" si="189"/>
        <v>185.81098432566898</v>
      </c>
      <c r="T941" s="154">
        <f t="shared" si="190"/>
        <v>361.80236957979503</v>
      </c>
      <c r="U941" s="154">
        <f t="shared" si="191"/>
        <v>0</v>
      </c>
      <c r="V941" s="154">
        <f t="shared" si="192"/>
        <v>902.96397089432548</v>
      </c>
      <c r="W941" s="154">
        <f t="shared" si="193"/>
        <v>1758.2087813611383</v>
      </c>
      <c r="X941" s="137">
        <f t="shared" si="194"/>
        <v>1396.4064117813432</v>
      </c>
      <c r="Y941" s="137">
        <f t="shared" si="195"/>
        <v>361.80236957979503</v>
      </c>
    </row>
    <row r="942" spans="1:25">
      <c r="A942" s="153">
        <v>2145</v>
      </c>
      <c r="B942" s="153" t="s">
        <v>164</v>
      </c>
      <c r="C942" s="153" t="s">
        <v>226</v>
      </c>
      <c r="D942" s="153" t="s">
        <v>378</v>
      </c>
      <c r="E942" s="153" t="s">
        <v>133</v>
      </c>
      <c r="F942" s="136" t="s">
        <v>206</v>
      </c>
      <c r="G942" s="154">
        <v>42.730509003100003</v>
      </c>
      <c r="H942" s="154">
        <v>42.730509003100003</v>
      </c>
      <c r="I942" s="154">
        <v>0</v>
      </c>
      <c r="J942" s="155">
        <f t="shared" si="183"/>
        <v>1</v>
      </c>
      <c r="K942" s="155">
        <f t="shared" si="184"/>
        <v>0</v>
      </c>
      <c r="L942" s="155">
        <f>IF(F942="Current ASP",IF(ISERROR(VLOOKUP(A942,#REF!,3,FALSE)),1,1-VLOOKUP(A942,#REF!,3,FALSE)),0)</f>
        <v>1</v>
      </c>
      <c r="M942" s="137">
        <v>2854.14</v>
      </c>
      <c r="N942" s="154">
        <f t="shared" si="185"/>
        <v>0</v>
      </c>
      <c r="O942" s="154">
        <f t="shared" si="186"/>
        <v>2854.14</v>
      </c>
      <c r="P942" s="154">
        <f t="shared" si="187"/>
        <v>0</v>
      </c>
      <c r="Q942" s="154">
        <v>1079.2990888819447</v>
      </c>
      <c r="R942" s="154">
        <f t="shared" si="188"/>
        <v>0</v>
      </c>
      <c r="S942" s="154">
        <f t="shared" si="189"/>
        <v>1079.2990888819447</v>
      </c>
      <c r="T942" s="154">
        <f t="shared" si="190"/>
        <v>0</v>
      </c>
      <c r="U942" s="154">
        <f t="shared" si="191"/>
        <v>0</v>
      </c>
      <c r="V942" s="154">
        <f t="shared" si="192"/>
        <v>3933.4390888819444</v>
      </c>
      <c r="W942" s="154">
        <f t="shared" si="193"/>
        <v>0</v>
      </c>
      <c r="X942" s="137">
        <f t="shared" si="194"/>
        <v>0</v>
      </c>
      <c r="Y942" s="137">
        <f t="shared" si="195"/>
        <v>0</v>
      </c>
    </row>
    <row r="943" spans="1:25">
      <c r="A943" s="153">
        <v>2146</v>
      </c>
      <c r="B943" s="153" t="s">
        <v>164</v>
      </c>
      <c r="C943" s="153" t="s">
        <v>226</v>
      </c>
      <c r="D943" s="153" t="s">
        <v>378</v>
      </c>
      <c r="E943" s="153" t="s">
        <v>133</v>
      </c>
      <c r="F943" s="136" t="s">
        <v>206</v>
      </c>
      <c r="G943" s="154">
        <v>34.553081094571006</v>
      </c>
      <c r="H943" s="154">
        <v>0.37451137317100347</v>
      </c>
      <c r="I943" s="154">
        <v>34.178569721400002</v>
      </c>
      <c r="J943" s="155">
        <f t="shared" si="183"/>
        <v>1.083872584751485E-2</v>
      </c>
      <c r="K943" s="155">
        <f t="shared" si="184"/>
        <v>0.98916127415248511</v>
      </c>
      <c r="L943" s="155">
        <f>IF(F943="Current ASP",IF(ISERROR(VLOOKUP(A943,#REF!,3,FALSE)),1,1-VLOOKUP(A943,#REF!,3,FALSE)),0)</f>
        <v>1</v>
      </c>
      <c r="M943" s="137">
        <v>2436.7325252700002</v>
      </c>
      <c r="N943" s="154">
        <f t="shared" si="185"/>
        <v>0</v>
      </c>
      <c r="O943" s="154">
        <f t="shared" si="186"/>
        <v>26.411075805124085</v>
      </c>
      <c r="P943" s="154">
        <f t="shared" si="187"/>
        <v>2410.321449464876</v>
      </c>
      <c r="Q943" s="154">
        <v>50.008991663392443</v>
      </c>
      <c r="R943" s="154">
        <f t="shared" si="188"/>
        <v>0</v>
      </c>
      <c r="S943" s="154">
        <f t="shared" si="189"/>
        <v>0.54203375055016634</v>
      </c>
      <c r="T943" s="154">
        <f t="shared" si="190"/>
        <v>49.466957912842275</v>
      </c>
      <c r="U943" s="154">
        <f t="shared" si="191"/>
        <v>0</v>
      </c>
      <c r="V943" s="154">
        <f t="shared" si="192"/>
        <v>26.953109555674253</v>
      </c>
      <c r="W943" s="154">
        <f t="shared" si="193"/>
        <v>2459.7884073777182</v>
      </c>
      <c r="X943" s="137">
        <f t="shared" si="194"/>
        <v>2410.321449464876</v>
      </c>
      <c r="Y943" s="137">
        <f t="shared" si="195"/>
        <v>49.466957912842275</v>
      </c>
    </row>
    <row r="944" spans="1:25">
      <c r="A944" s="153">
        <v>2147</v>
      </c>
      <c r="B944" s="153" t="s">
        <v>164</v>
      </c>
      <c r="C944" s="153" t="s">
        <v>226</v>
      </c>
      <c r="D944" s="153" t="s">
        <v>378</v>
      </c>
      <c r="E944" s="153" t="s">
        <v>133</v>
      </c>
      <c r="F944" s="136" t="s">
        <v>206</v>
      </c>
      <c r="G944" s="154">
        <v>37.352124185742099</v>
      </c>
      <c r="H944" s="154">
        <v>2.8634264742102289E-2</v>
      </c>
      <c r="I944" s="154">
        <v>37.323489920999997</v>
      </c>
      <c r="J944" s="155">
        <f t="shared" si="183"/>
        <v>7.6660338243982507E-4</v>
      </c>
      <c r="K944" s="155">
        <f t="shared" si="184"/>
        <v>0.99923339661756017</v>
      </c>
      <c r="L944" s="155">
        <f>IF(F944="Current ASP",IF(ISERROR(VLOOKUP(A944,#REF!,3,FALSE)),1,1-VLOOKUP(A944,#REF!,3,FALSE)),0)</f>
        <v>1</v>
      </c>
      <c r="M944" s="137">
        <v>2461.1508537999998</v>
      </c>
      <c r="N944" s="154">
        <f t="shared" si="185"/>
        <v>0</v>
      </c>
      <c r="O944" s="154">
        <f t="shared" si="186"/>
        <v>1.8867265692177433</v>
      </c>
      <c r="P944" s="154">
        <f t="shared" si="187"/>
        <v>2459.2641272307819</v>
      </c>
      <c r="Q944" s="154">
        <v>9.3537438065205457E-4</v>
      </c>
      <c r="R944" s="154">
        <f t="shared" si="188"/>
        <v>0</v>
      </c>
      <c r="S944" s="154">
        <f t="shared" si="189"/>
        <v>7.170611640554215E-7</v>
      </c>
      <c r="T944" s="154">
        <f t="shared" si="190"/>
        <v>9.3465731948799919E-4</v>
      </c>
      <c r="U944" s="154">
        <f t="shared" si="191"/>
        <v>0</v>
      </c>
      <c r="V944" s="154">
        <f t="shared" si="192"/>
        <v>1.8867272862789073</v>
      </c>
      <c r="W944" s="154">
        <f t="shared" si="193"/>
        <v>2459.2650618881016</v>
      </c>
      <c r="X944" s="137">
        <f t="shared" si="194"/>
        <v>2459.2641272307819</v>
      </c>
      <c r="Y944" s="137">
        <f t="shared" si="195"/>
        <v>9.3465731948799919E-4</v>
      </c>
    </row>
    <row r="945" spans="1:25">
      <c r="A945" s="153">
        <v>2148</v>
      </c>
      <c r="B945" s="153" t="s">
        <v>164</v>
      </c>
      <c r="C945" s="153" t="s">
        <v>226</v>
      </c>
      <c r="D945" s="153" t="s">
        <v>378</v>
      </c>
      <c r="E945" s="153" t="s">
        <v>133</v>
      </c>
      <c r="F945" s="136" t="s">
        <v>206</v>
      </c>
      <c r="G945" s="154">
        <v>58.267731402060001</v>
      </c>
      <c r="H945" s="154">
        <v>54.954127418600002</v>
      </c>
      <c r="I945" s="154">
        <v>3.3136039834600002</v>
      </c>
      <c r="J945" s="155">
        <f t="shared" si="183"/>
        <v>0.94313140560432307</v>
      </c>
      <c r="K945" s="155">
        <f t="shared" si="184"/>
        <v>5.686859439567693E-2</v>
      </c>
      <c r="L945" s="155">
        <f>IF(F945="Current ASP",IF(ISERROR(VLOOKUP(A945,#REF!,3,FALSE)),1,1-VLOOKUP(A945,#REF!,3,FALSE)),0)</f>
        <v>1</v>
      </c>
      <c r="M945" s="137">
        <v>3361.1450360899998</v>
      </c>
      <c r="N945" s="154">
        <f t="shared" si="185"/>
        <v>0</v>
      </c>
      <c r="O945" s="154">
        <f t="shared" si="186"/>
        <v>3170.0014423275547</v>
      </c>
      <c r="P945" s="154">
        <f t="shared" si="187"/>
        <v>191.14359376244511</v>
      </c>
      <c r="Q945" s="154">
        <v>359.84112878215819</v>
      </c>
      <c r="R945" s="154">
        <f t="shared" si="188"/>
        <v>0</v>
      </c>
      <c r="S945" s="154">
        <f t="shared" si="189"/>
        <v>339.37746958256309</v>
      </c>
      <c r="T945" s="154">
        <f t="shared" si="190"/>
        <v>20.463659199595103</v>
      </c>
      <c r="U945" s="154">
        <f t="shared" si="191"/>
        <v>0</v>
      </c>
      <c r="V945" s="154">
        <f t="shared" si="192"/>
        <v>3509.3789119101179</v>
      </c>
      <c r="W945" s="154">
        <f t="shared" si="193"/>
        <v>211.60725296204021</v>
      </c>
      <c r="X945" s="137">
        <f t="shared" si="194"/>
        <v>191.14359376244511</v>
      </c>
      <c r="Y945" s="137">
        <f t="shared" si="195"/>
        <v>20.463659199595103</v>
      </c>
    </row>
    <row r="946" spans="1:25">
      <c r="A946" s="153">
        <v>2149</v>
      </c>
      <c r="B946" s="153" t="s">
        <v>164</v>
      </c>
      <c r="C946" s="153" t="s">
        <v>226</v>
      </c>
      <c r="D946" s="153" t="s">
        <v>379</v>
      </c>
      <c r="E946" s="153" t="s">
        <v>133</v>
      </c>
      <c r="F946" s="136" t="s">
        <v>206</v>
      </c>
      <c r="G946" s="154">
        <v>28.433745242000001</v>
      </c>
      <c r="H946" s="154">
        <v>0</v>
      </c>
      <c r="I946" s="154">
        <v>28.433745242000001</v>
      </c>
      <c r="J946" s="155">
        <f t="shared" si="183"/>
        <v>0</v>
      </c>
      <c r="K946" s="155">
        <f t="shared" si="184"/>
        <v>1</v>
      </c>
      <c r="L946" s="155">
        <f>IF(F946="Current ASP",IF(ISERROR(VLOOKUP(A946,#REF!,3,FALSE)),1,1-VLOOKUP(A946,#REF!,3,FALSE)),0)</f>
        <v>1</v>
      </c>
      <c r="M946" s="137">
        <v>0</v>
      </c>
      <c r="N946" s="154">
        <f t="shared" si="185"/>
        <v>0</v>
      </c>
      <c r="O946" s="154">
        <f t="shared" si="186"/>
        <v>0</v>
      </c>
      <c r="P946" s="154">
        <f t="shared" si="187"/>
        <v>0</v>
      </c>
      <c r="Q946" s="154">
        <v>44.696224346514583</v>
      </c>
      <c r="R946" s="154">
        <f t="shared" si="188"/>
        <v>0</v>
      </c>
      <c r="S946" s="154">
        <f t="shared" si="189"/>
        <v>0</v>
      </c>
      <c r="T946" s="154">
        <f t="shared" si="190"/>
        <v>44.696224346514583</v>
      </c>
      <c r="U946" s="154">
        <f t="shared" si="191"/>
        <v>0</v>
      </c>
      <c r="V946" s="154">
        <f t="shared" si="192"/>
        <v>0</v>
      </c>
      <c r="W946" s="154">
        <f t="shared" si="193"/>
        <v>44.696224346514583</v>
      </c>
      <c r="X946" s="137">
        <f t="shared" si="194"/>
        <v>0</v>
      </c>
      <c r="Y946" s="137">
        <f t="shared" si="195"/>
        <v>44.696224346514583</v>
      </c>
    </row>
    <row r="947" spans="1:25">
      <c r="A947" s="153">
        <v>2150</v>
      </c>
      <c r="B947" s="153" t="s">
        <v>164</v>
      </c>
      <c r="C947" s="153" t="s">
        <v>226</v>
      </c>
      <c r="D947" s="153" t="s">
        <v>379</v>
      </c>
      <c r="E947" s="153" t="s">
        <v>133</v>
      </c>
      <c r="F947" s="136" t="s">
        <v>206</v>
      </c>
      <c r="G947" s="154">
        <v>38.532793256799998</v>
      </c>
      <c r="H947" s="154">
        <v>0</v>
      </c>
      <c r="I947" s="154">
        <v>38.532793256799998</v>
      </c>
      <c r="J947" s="155">
        <f t="shared" si="183"/>
        <v>0</v>
      </c>
      <c r="K947" s="155">
        <f t="shared" si="184"/>
        <v>1</v>
      </c>
      <c r="L947" s="155">
        <f>IF(F947="Current ASP",IF(ISERROR(VLOOKUP(A947,#REF!,3,FALSE)),1,1-VLOOKUP(A947,#REF!,3,FALSE)),0)</f>
        <v>1</v>
      </c>
      <c r="M947" s="137">
        <v>0</v>
      </c>
      <c r="N947" s="154">
        <f t="shared" si="185"/>
        <v>0</v>
      </c>
      <c r="O947" s="154">
        <f t="shared" si="186"/>
        <v>0</v>
      </c>
      <c r="P947" s="154">
        <f t="shared" si="187"/>
        <v>0</v>
      </c>
      <c r="Q947" s="154">
        <v>6.6693832039936636</v>
      </c>
      <c r="R947" s="154">
        <f t="shared" si="188"/>
        <v>0</v>
      </c>
      <c r="S947" s="154">
        <f t="shared" si="189"/>
        <v>0</v>
      </c>
      <c r="T947" s="154">
        <f t="shared" si="190"/>
        <v>6.6693832039936636</v>
      </c>
      <c r="U947" s="154">
        <f t="shared" si="191"/>
        <v>0</v>
      </c>
      <c r="V947" s="154">
        <f t="shared" si="192"/>
        <v>0</v>
      </c>
      <c r="W947" s="154">
        <f t="shared" si="193"/>
        <v>6.6693832039936636</v>
      </c>
      <c r="X947" s="137">
        <f t="shared" si="194"/>
        <v>0</v>
      </c>
      <c r="Y947" s="137">
        <f t="shared" si="195"/>
        <v>6.6693832039936636</v>
      </c>
    </row>
    <row r="948" spans="1:25">
      <c r="A948" s="153">
        <v>2155</v>
      </c>
      <c r="B948" s="153" t="s">
        <v>164</v>
      </c>
      <c r="C948" s="153" t="s">
        <v>226</v>
      </c>
      <c r="D948" s="153" t="s">
        <v>372</v>
      </c>
      <c r="E948" s="153" t="s">
        <v>133</v>
      </c>
      <c r="F948" s="136" t="s">
        <v>206</v>
      </c>
      <c r="G948" s="154">
        <v>26.90060454408</v>
      </c>
      <c r="H948" s="154">
        <v>23.3555480799</v>
      </c>
      <c r="I948" s="154">
        <v>3.54505646418</v>
      </c>
      <c r="J948" s="155">
        <f t="shared" si="183"/>
        <v>0.86821647601372742</v>
      </c>
      <c r="K948" s="155">
        <f t="shared" si="184"/>
        <v>0.13178352398627258</v>
      </c>
      <c r="L948" s="155">
        <f>IF(F948="Current ASP",IF(ISERROR(VLOOKUP(A948,#REF!,3,FALSE)),1,1-VLOOKUP(A948,#REF!,3,FALSE)),0)</f>
        <v>1</v>
      </c>
      <c r="M948" s="137">
        <v>2684.6400927</v>
      </c>
      <c r="N948" s="154">
        <f t="shared" si="185"/>
        <v>0</v>
      </c>
      <c r="O948" s="154">
        <f t="shared" si="186"/>
        <v>2330.8487606491603</v>
      </c>
      <c r="P948" s="154">
        <f t="shared" si="187"/>
        <v>353.79133205083946</v>
      </c>
      <c r="Q948" s="154">
        <v>16.941725147000032</v>
      </c>
      <c r="R948" s="154">
        <f t="shared" si="188"/>
        <v>0</v>
      </c>
      <c r="S948" s="154">
        <f t="shared" si="189"/>
        <v>14.709084904721516</v>
      </c>
      <c r="T948" s="154">
        <f t="shared" si="190"/>
        <v>2.2326402422785159</v>
      </c>
      <c r="U948" s="154">
        <f t="shared" si="191"/>
        <v>0</v>
      </c>
      <c r="V948" s="154">
        <f t="shared" si="192"/>
        <v>2345.5578455538816</v>
      </c>
      <c r="W948" s="154">
        <f t="shared" si="193"/>
        <v>356.02397229311799</v>
      </c>
      <c r="X948" s="137">
        <f t="shared" si="194"/>
        <v>353.79133205083946</v>
      </c>
      <c r="Y948" s="137">
        <f t="shared" si="195"/>
        <v>2.2326402422785159</v>
      </c>
    </row>
    <row r="949" spans="1:25">
      <c r="A949" s="153">
        <v>2156</v>
      </c>
      <c r="B949" s="153" t="s">
        <v>164</v>
      </c>
      <c r="C949" s="153" t="s">
        <v>226</v>
      </c>
      <c r="D949" s="153" t="s">
        <v>372</v>
      </c>
      <c r="E949" s="153" t="s">
        <v>133</v>
      </c>
      <c r="F949" s="136" t="s">
        <v>206</v>
      </c>
      <c r="G949" s="154">
        <v>25.826036663299998</v>
      </c>
      <c r="H949" s="154">
        <v>25.826036663299998</v>
      </c>
      <c r="I949" s="154">
        <v>0</v>
      </c>
      <c r="J949" s="155">
        <f t="shared" si="183"/>
        <v>1</v>
      </c>
      <c r="K949" s="155">
        <f t="shared" si="184"/>
        <v>0</v>
      </c>
      <c r="L949" s="155">
        <f>IF(F949="Current ASP",IF(ISERROR(VLOOKUP(A949,#REF!,3,FALSE)),1,1-VLOOKUP(A949,#REF!,3,FALSE)),0)</f>
        <v>1</v>
      </c>
      <c r="M949" s="137">
        <v>1924.72</v>
      </c>
      <c r="N949" s="154">
        <f t="shared" si="185"/>
        <v>0</v>
      </c>
      <c r="O949" s="154">
        <f t="shared" si="186"/>
        <v>1924.72</v>
      </c>
      <c r="P949" s="154">
        <f t="shared" si="187"/>
        <v>0</v>
      </c>
      <c r="Q949" s="154">
        <v>257.58999082266155</v>
      </c>
      <c r="R949" s="154">
        <f t="shared" si="188"/>
        <v>0</v>
      </c>
      <c r="S949" s="154">
        <f t="shared" si="189"/>
        <v>257.58999082266155</v>
      </c>
      <c r="T949" s="154">
        <f t="shared" si="190"/>
        <v>0</v>
      </c>
      <c r="U949" s="154">
        <f t="shared" si="191"/>
        <v>0</v>
      </c>
      <c r="V949" s="154">
        <f t="shared" si="192"/>
        <v>2182.3099908226613</v>
      </c>
      <c r="W949" s="154">
        <f t="shared" si="193"/>
        <v>0</v>
      </c>
      <c r="X949" s="137">
        <f t="shared" si="194"/>
        <v>0</v>
      </c>
      <c r="Y949" s="137">
        <f t="shared" si="195"/>
        <v>0</v>
      </c>
    </row>
    <row r="950" spans="1:25">
      <c r="A950" s="153">
        <v>2157</v>
      </c>
      <c r="B950" s="153" t="s">
        <v>164</v>
      </c>
      <c r="C950" s="153" t="s">
        <v>165</v>
      </c>
      <c r="D950" s="153" t="s">
        <v>375</v>
      </c>
      <c r="E950" s="153" t="s">
        <v>167</v>
      </c>
      <c r="F950" s="136" t="s">
        <v>168</v>
      </c>
      <c r="G950" s="154">
        <v>76.762384260800005</v>
      </c>
      <c r="H950" s="154">
        <v>0</v>
      </c>
      <c r="I950" s="154">
        <v>0</v>
      </c>
      <c r="J950" s="155">
        <f t="shared" si="183"/>
        <v>0</v>
      </c>
      <c r="K950" s="155">
        <f t="shared" si="184"/>
        <v>0</v>
      </c>
      <c r="L950" s="155">
        <f>IF(F950="Current ASP",IF(ISERROR(VLOOKUP(A950,#REF!,3,FALSE)),1,1-VLOOKUP(A950,#REF!,3,FALSE)),0)</f>
        <v>0</v>
      </c>
      <c r="M950" s="137">
        <v>3253.2054469899999</v>
      </c>
      <c r="N950" s="154">
        <f t="shared" si="185"/>
        <v>3253.2054469899999</v>
      </c>
      <c r="O950" s="154">
        <f t="shared" si="186"/>
        <v>0</v>
      </c>
      <c r="P950" s="154">
        <f t="shared" si="187"/>
        <v>0</v>
      </c>
      <c r="Q950" s="154">
        <v>325.78697171606456</v>
      </c>
      <c r="R950" s="154">
        <f t="shared" si="188"/>
        <v>325.78697171606456</v>
      </c>
      <c r="S950" s="154">
        <f t="shared" si="189"/>
        <v>0</v>
      </c>
      <c r="T950" s="154">
        <f t="shared" si="190"/>
        <v>0</v>
      </c>
      <c r="U950" s="154">
        <f t="shared" si="191"/>
        <v>3578.9924187060647</v>
      </c>
      <c r="V950" s="154">
        <f t="shared" si="192"/>
        <v>0</v>
      </c>
      <c r="W950" s="154">
        <f t="shared" si="193"/>
        <v>0</v>
      </c>
      <c r="X950" s="137">
        <f t="shared" si="194"/>
        <v>0</v>
      </c>
      <c r="Y950" s="137">
        <f t="shared" si="195"/>
        <v>0</v>
      </c>
    </row>
    <row r="951" spans="1:25">
      <c r="A951" s="153">
        <v>2158</v>
      </c>
      <c r="B951" s="153" t="s">
        <v>164</v>
      </c>
      <c r="C951" s="153" t="s">
        <v>226</v>
      </c>
      <c r="D951" s="153" t="s">
        <v>379</v>
      </c>
      <c r="E951" s="153" t="s">
        <v>133</v>
      </c>
      <c r="F951" s="136" t="s">
        <v>270</v>
      </c>
      <c r="G951" s="154">
        <v>52.48700556749602</v>
      </c>
      <c r="H951" s="154">
        <v>0</v>
      </c>
      <c r="I951" s="154">
        <v>52.48700556749602</v>
      </c>
      <c r="J951" s="155">
        <f t="shared" si="183"/>
        <v>0</v>
      </c>
      <c r="K951" s="155">
        <f t="shared" si="184"/>
        <v>1</v>
      </c>
      <c r="L951" s="155">
        <f>IF(F951="Current ASP",IF(ISERROR(VLOOKUP(A951,#REF!,3,FALSE)),1,1-VLOOKUP(A951,#REF!,3,FALSE)),0)</f>
        <v>0</v>
      </c>
      <c r="M951" s="137">
        <v>6257.14</v>
      </c>
      <c r="N951" s="154">
        <f t="shared" si="185"/>
        <v>0</v>
      </c>
      <c r="O951" s="154">
        <f t="shared" si="186"/>
        <v>0</v>
      </c>
      <c r="P951" s="154">
        <f t="shared" si="187"/>
        <v>6257.14</v>
      </c>
      <c r="Q951" s="154">
        <v>5.7495235859999996</v>
      </c>
      <c r="R951" s="154">
        <f t="shared" si="188"/>
        <v>0</v>
      </c>
      <c r="S951" s="154">
        <f t="shared" si="189"/>
        <v>0</v>
      </c>
      <c r="T951" s="154">
        <f t="shared" si="190"/>
        <v>5.7495235859999996</v>
      </c>
      <c r="U951" s="154">
        <f t="shared" si="191"/>
        <v>0</v>
      </c>
      <c r="V951" s="154">
        <f t="shared" si="192"/>
        <v>0</v>
      </c>
      <c r="W951" s="154">
        <f t="shared" si="193"/>
        <v>6262.889523586</v>
      </c>
      <c r="X951" s="137">
        <f t="shared" si="194"/>
        <v>0</v>
      </c>
      <c r="Y951" s="137">
        <f t="shared" si="195"/>
        <v>0</v>
      </c>
    </row>
    <row r="952" spans="1:25">
      <c r="A952" s="153">
        <v>2159</v>
      </c>
      <c r="B952" s="153" t="s">
        <v>164</v>
      </c>
      <c r="C952" s="153" t="s">
        <v>226</v>
      </c>
      <c r="D952" s="153" t="s">
        <v>380</v>
      </c>
      <c r="E952" s="153" t="s">
        <v>133</v>
      </c>
      <c r="F952" s="136" t="s">
        <v>270</v>
      </c>
      <c r="G952" s="154">
        <v>67.469459533087701</v>
      </c>
      <c r="H952" s="154">
        <v>0</v>
      </c>
      <c r="I952" s="154">
        <v>67.469459533087701</v>
      </c>
      <c r="J952" s="155">
        <f t="shared" si="183"/>
        <v>0</v>
      </c>
      <c r="K952" s="155">
        <f t="shared" si="184"/>
        <v>1</v>
      </c>
      <c r="L952" s="155">
        <f>IF(F952="Current ASP",IF(ISERROR(VLOOKUP(A952,#REF!,3,FALSE)),1,1-VLOOKUP(A952,#REF!,3,FALSE)),0)</f>
        <v>0</v>
      </c>
      <c r="M952" s="137">
        <v>8036.76</v>
      </c>
      <c r="N952" s="154">
        <f t="shared" si="185"/>
        <v>0</v>
      </c>
      <c r="O952" s="154">
        <f t="shared" si="186"/>
        <v>0</v>
      </c>
      <c r="P952" s="154">
        <f t="shared" si="187"/>
        <v>8036.76</v>
      </c>
      <c r="Q952" s="154">
        <v>3.6944747490461421E-10</v>
      </c>
      <c r="R952" s="154">
        <f t="shared" si="188"/>
        <v>0</v>
      </c>
      <c r="S952" s="154">
        <f t="shared" si="189"/>
        <v>0</v>
      </c>
      <c r="T952" s="154">
        <f t="shared" si="190"/>
        <v>3.6944747490461421E-10</v>
      </c>
      <c r="U952" s="154">
        <f t="shared" si="191"/>
        <v>0</v>
      </c>
      <c r="V952" s="154">
        <f t="shared" si="192"/>
        <v>0</v>
      </c>
      <c r="W952" s="154">
        <f t="shared" si="193"/>
        <v>8036.7600000003695</v>
      </c>
      <c r="X952" s="137">
        <f t="shared" si="194"/>
        <v>0</v>
      </c>
      <c r="Y952" s="137">
        <f t="shared" si="195"/>
        <v>0</v>
      </c>
    </row>
    <row r="953" spans="1:25">
      <c r="A953" s="153">
        <v>2160</v>
      </c>
      <c r="B953" s="153" t="s">
        <v>164</v>
      </c>
      <c r="C953" s="153" t="s">
        <v>226</v>
      </c>
      <c r="D953" s="153" t="s">
        <v>381</v>
      </c>
      <c r="E953" s="153" t="s">
        <v>133</v>
      </c>
      <c r="F953" s="136" t="s">
        <v>206</v>
      </c>
      <c r="G953" s="154">
        <v>37.451030561079897</v>
      </c>
      <c r="H953" s="154">
        <v>0</v>
      </c>
      <c r="I953" s="154">
        <v>37.451030561079897</v>
      </c>
      <c r="J953" s="155">
        <f t="shared" si="183"/>
        <v>0</v>
      </c>
      <c r="K953" s="155">
        <f t="shared" si="184"/>
        <v>1</v>
      </c>
      <c r="L953" s="155">
        <f>IF(F953="Current ASP",IF(ISERROR(VLOOKUP(A953,#REF!,3,FALSE)),1,1-VLOOKUP(A953,#REF!,3,FALSE)),0)</f>
        <v>1</v>
      </c>
      <c r="M953" s="137">
        <v>2669.5627286899999</v>
      </c>
      <c r="N953" s="154">
        <f t="shared" si="185"/>
        <v>0</v>
      </c>
      <c r="O953" s="154">
        <f t="shared" si="186"/>
        <v>0</v>
      </c>
      <c r="P953" s="154">
        <f t="shared" si="187"/>
        <v>2669.5627286899999</v>
      </c>
      <c r="Q953" s="154">
        <v>50</v>
      </c>
      <c r="R953" s="154">
        <f t="shared" si="188"/>
        <v>0</v>
      </c>
      <c r="S953" s="154">
        <f t="shared" si="189"/>
        <v>0</v>
      </c>
      <c r="T953" s="154">
        <f t="shared" si="190"/>
        <v>50</v>
      </c>
      <c r="U953" s="154">
        <f t="shared" si="191"/>
        <v>0</v>
      </c>
      <c r="V953" s="154">
        <f t="shared" si="192"/>
        <v>0</v>
      </c>
      <c r="W953" s="154">
        <f t="shared" si="193"/>
        <v>2719.5627286899999</v>
      </c>
      <c r="X953" s="137">
        <f t="shared" si="194"/>
        <v>2669.5627286899999</v>
      </c>
      <c r="Y953" s="137">
        <f t="shared" si="195"/>
        <v>50</v>
      </c>
    </row>
    <row r="954" spans="1:25">
      <c r="A954" s="153">
        <v>2161</v>
      </c>
      <c r="B954" s="153" t="s">
        <v>164</v>
      </c>
      <c r="C954" s="153" t="s">
        <v>226</v>
      </c>
      <c r="D954" s="153" t="s">
        <v>381</v>
      </c>
      <c r="E954" s="153" t="s">
        <v>133</v>
      </c>
      <c r="F954" s="136" t="s">
        <v>206</v>
      </c>
      <c r="G954" s="154">
        <v>60.611092986435189</v>
      </c>
      <c r="H954" s="154">
        <v>35.412470599199999</v>
      </c>
      <c r="I954" s="154">
        <v>25.19862238723519</v>
      </c>
      <c r="J954" s="155">
        <f t="shared" si="183"/>
        <v>0.58425725150881769</v>
      </c>
      <c r="K954" s="155">
        <f t="shared" si="184"/>
        <v>0.41574274849118231</v>
      </c>
      <c r="L954" s="155">
        <f>IF(F954="Current ASP",IF(ISERROR(VLOOKUP(A954,#REF!,3,FALSE)),1,1-VLOOKUP(A954,#REF!,3,FALSE)),0)</f>
        <v>1</v>
      </c>
      <c r="M954" s="137">
        <v>4633.0137809999997</v>
      </c>
      <c r="N954" s="154">
        <f t="shared" si="185"/>
        <v>0</v>
      </c>
      <c r="O954" s="154">
        <f t="shared" si="186"/>
        <v>2706.8718978895354</v>
      </c>
      <c r="P954" s="154">
        <f t="shared" si="187"/>
        <v>1926.1418831104645</v>
      </c>
      <c r="Q954" s="154">
        <v>9.2916039938510632E-8</v>
      </c>
      <c r="R954" s="154">
        <f t="shared" si="188"/>
        <v>0</v>
      </c>
      <c r="S954" s="154">
        <f t="shared" si="189"/>
        <v>5.4286870115557754E-8</v>
      </c>
      <c r="T954" s="154">
        <f t="shared" si="190"/>
        <v>3.8629169822952878E-8</v>
      </c>
      <c r="U954" s="154">
        <f t="shared" si="191"/>
        <v>0</v>
      </c>
      <c r="V954" s="154">
        <f t="shared" si="192"/>
        <v>2706.8718979438222</v>
      </c>
      <c r="W954" s="154">
        <f t="shared" si="193"/>
        <v>1926.1418831490937</v>
      </c>
      <c r="X954" s="137">
        <f t="shared" si="194"/>
        <v>1926.1418831104645</v>
      </c>
      <c r="Y954" s="137">
        <f t="shared" si="195"/>
        <v>3.8629169822952878E-8</v>
      </c>
    </row>
    <row r="955" spans="1:25">
      <c r="A955" s="153">
        <v>2162</v>
      </c>
      <c r="B955" s="153" t="s">
        <v>164</v>
      </c>
      <c r="C955" s="153" t="s">
        <v>226</v>
      </c>
      <c r="D955" s="153" t="s">
        <v>382</v>
      </c>
      <c r="E955" s="153" t="s">
        <v>133</v>
      </c>
      <c r="F955" s="136" t="s">
        <v>270</v>
      </c>
      <c r="G955" s="154">
        <v>41.513902440300001</v>
      </c>
      <c r="H955" s="154">
        <v>0</v>
      </c>
      <c r="I955" s="154">
        <v>41.513902440300001</v>
      </c>
      <c r="J955" s="155">
        <f t="shared" si="183"/>
        <v>0</v>
      </c>
      <c r="K955" s="155">
        <f t="shared" si="184"/>
        <v>1</v>
      </c>
      <c r="L955" s="155">
        <f>IF(F955="Current ASP",IF(ISERROR(VLOOKUP(A955,#REF!,3,FALSE)),1,1-VLOOKUP(A955,#REF!,3,FALSE)),0)</f>
        <v>0</v>
      </c>
      <c r="M955" s="137">
        <v>4949.04</v>
      </c>
      <c r="N955" s="154">
        <f t="shared" si="185"/>
        <v>0</v>
      </c>
      <c r="O955" s="154">
        <f t="shared" si="186"/>
        <v>0</v>
      </c>
      <c r="P955" s="154">
        <f t="shared" si="187"/>
        <v>4949.04</v>
      </c>
      <c r="Q955" s="154">
        <v>85.891285124000007</v>
      </c>
      <c r="R955" s="154">
        <f t="shared" si="188"/>
        <v>0</v>
      </c>
      <c r="S955" s="154">
        <f t="shared" si="189"/>
        <v>0</v>
      </c>
      <c r="T955" s="154">
        <f t="shared" si="190"/>
        <v>85.891285124000007</v>
      </c>
      <c r="U955" s="154">
        <f t="shared" si="191"/>
        <v>0</v>
      </c>
      <c r="V955" s="154">
        <f t="shared" si="192"/>
        <v>0</v>
      </c>
      <c r="W955" s="154">
        <f t="shared" si="193"/>
        <v>5034.9312851240002</v>
      </c>
      <c r="X955" s="137">
        <f t="shared" si="194"/>
        <v>0</v>
      </c>
      <c r="Y955" s="137">
        <f t="shared" si="195"/>
        <v>0</v>
      </c>
    </row>
    <row r="956" spans="1:25">
      <c r="A956" s="153">
        <v>2166</v>
      </c>
      <c r="B956" s="153" t="s">
        <v>164</v>
      </c>
      <c r="C956" s="153" t="s">
        <v>226</v>
      </c>
      <c r="D956" s="153" t="s">
        <v>369</v>
      </c>
      <c r="E956" s="153" t="s">
        <v>133</v>
      </c>
      <c r="F956" s="136" t="s">
        <v>206</v>
      </c>
      <c r="G956" s="154">
        <v>28.118484444300002</v>
      </c>
      <c r="H956" s="154">
        <v>28.118484444300002</v>
      </c>
      <c r="I956" s="154">
        <v>0</v>
      </c>
      <c r="J956" s="155">
        <f t="shared" si="183"/>
        <v>1</v>
      </c>
      <c r="K956" s="155">
        <f t="shared" si="184"/>
        <v>0</v>
      </c>
      <c r="L956" s="155">
        <f>IF(F956="Current ASP",IF(ISERROR(VLOOKUP(A956,#REF!,3,FALSE)),1,1-VLOOKUP(A956,#REF!,3,FALSE)),0)</f>
        <v>1</v>
      </c>
      <c r="M956" s="137">
        <v>1456.09</v>
      </c>
      <c r="N956" s="154">
        <f t="shared" si="185"/>
        <v>0</v>
      </c>
      <c r="O956" s="154">
        <f t="shared" si="186"/>
        <v>1456.09</v>
      </c>
      <c r="P956" s="154">
        <f t="shared" si="187"/>
        <v>0</v>
      </c>
      <c r="Q956" s="154">
        <v>712.89973946498174</v>
      </c>
      <c r="R956" s="154">
        <f t="shared" si="188"/>
        <v>0</v>
      </c>
      <c r="S956" s="154">
        <f t="shared" si="189"/>
        <v>712.89973946498174</v>
      </c>
      <c r="T956" s="154">
        <f t="shared" si="190"/>
        <v>0</v>
      </c>
      <c r="U956" s="154">
        <f t="shared" si="191"/>
        <v>0</v>
      </c>
      <c r="V956" s="154">
        <f t="shared" si="192"/>
        <v>2168.9897394649815</v>
      </c>
      <c r="W956" s="154">
        <f t="shared" si="193"/>
        <v>0</v>
      </c>
      <c r="X956" s="137">
        <f t="shared" si="194"/>
        <v>0</v>
      </c>
      <c r="Y956" s="137">
        <f t="shared" si="195"/>
        <v>0</v>
      </c>
    </row>
    <row r="957" spans="1:25">
      <c r="A957" s="153">
        <v>2167</v>
      </c>
      <c r="B957" s="153" t="s">
        <v>164</v>
      </c>
      <c r="C957" s="153" t="s">
        <v>226</v>
      </c>
      <c r="D957" s="153" t="s">
        <v>369</v>
      </c>
      <c r="E957" s="153" t="s">
        <v>133</v>
      </c>
      <c r="F957" s="136" t="s">
        <v>206</v>
      </c>
      <c r="G957" s="154">
        <v>21.266299951899999</v>
      </c>
      <c r="H957" s="154">
        <v>21.266299951899999</v>
      </c>
      <c r="I957" s="154">
        <v>0</v>
      </c>
      <c r="J957" s="155">
        <f t="shared" si="183"/>
        <v>1</v>
      </c>
      <c r="K957" s="155">
        <f t="shared" si="184"/>
        <v>0</v>
      </c>
      <c r="L957" s="155">
        <f>IF(F957="Current ASP",IF(ISERROR(VLOOKUP(A957,#REF!,3,FALSE)),1,1-VLOOKUP(A957,#REF!,3,FALSE)),0)</f>
        <v>1</v>
      </c>
      <c r="M957" s="137">
        <v>1113.79</v>
      </c>
      <c r="N957" s="154">
        <f t="shared" si="185"/>
        <v>0</v>
      </c>
      <c r="O957" s="154">
        <f t="shared" si="186"/>
        <v>1113.79</v>
      </c>
      <c r="P957" s="154">
        <f t="shared" si="187"/>
        <v>0</v>
      </c>
      <c r="Q957" s="154">
        <v>711.193406720589</v>
      </c>
      <c r="R957" s="154">
        <f t="shared" si="188"/>
        <v>0</v>
      </c>
      <c r="S957" s="154">
        <f t="shared" si="189"/>
        <v>711.193406720589</v>
      </c>
      <c r="T957" s="154">
        <f t="shared" si="190"/>
        <v>0</v>
      </c>
      <c r="U957" s="154">
        <f t="shared" si="191"/>
        <v>0</v>
      </c>
      <c r="V957" s="154">
        <f t="shared" si="192"/>
        <v>1824.9834067205888</v>
      </c>
      <c r="W957" s="154">
        <f t="shared" si="193"/>
        <v>0</v>
      </c>
      <c r="X957" s="137">
        <f t="shared" si="194"/>
        <v>0</v>
      </c>
      <c r="Y957" s="137">
        <f t="shared" si="195"/>
        <v>0</v>
      </c>
    </row>
    <row r="958" spans="1:25">
      <c r="A958" s="153">
        <v>2168</v>
      </c>
      <c r="B958" s="153" t="s">
        <v>164</v>
      </c>
      <c r="C958" s="153" t="s">
        <v>226</v>
      </c>
      <c r="D958" s="153" t="s">
        <v>378</v>
      </c>
      <c r="E958" s="153" t="s">
        <v>133</v>
      </c>
      <c r="F958" s="136" t="s">
        <v>206</v>
      </c>
      <c r="G958" s="154">
        <v>17.003131723500001</v>
      </c>
      <c r="H958" s="154">
        <v>17.003131723500001</v>
      </c>
      <c r="I958" s="154">
        <v>0</v>
      </c>
      <c r="J958" s="155">
        <f t="shared" si="183"/>
        <v>1</v>
      </c>
      <c r="K958" s="155">
        <f t="shared" si="184"/>
        <v>0</v>
      </c>
      <c r="L958" s="155">
        <f>IF(F958="Current ASP",IF(ISERROR(VLOOKUP(A958,#REF!,3,FALSE)),1,1-VLOOKUP(A958,#REF!,3,FALSE)),0)</f>
        <v>1</v>
      </c>
      <c r="M958" s="137">
        <v>1056.6600000000001</v>
      </c>
      <c r="N958" s="154">
        <f t="shared" si="185"/>
        <v>0</v>
      </c>
      <c r="O958" s="154">
        <f t="shared" si="186"/>
        <v>1056.6600000000001</v>
      </c>
      <c r="P958" s="154">
        <f t="shared" si="187"/>
        <v>0</v>
      </c>
      <c r="Q958" s="154">
        <v>415.30180350618508</v>
      </c>
      <c r="R958" s="154">
        <f t="shared" si="188"/>
        <v>0</v>
      </c>
      <c r="S958" s="154">
        <f t="shared" si="189"/>
        <v>415.30180350618508</v>
      </c>
      <c r="T958" s="154">
        <f t="shared" si="190"/>
        <v>0</v>
      </c>
      <c r="U958" s="154">
        <f t="shared" si="191"/>
        <v>0</v>
      </c>
      <c r="V958" s="154">
        <f t="shared" si="192"/>
        <v>1471.9618035061851</v>
      </c>
      <c r="W958" s="154">
        <f t="shared" si="193"/>
        <v>0</v>
      </c>
      <c r="X958" s="137">
        <f t="shared" si="194"/>
        <v>0</v>
      </c>
      <c r="Y958" s="137">
        <f t="shared" si="195"/>
        <v>0</v>
      </c>
    </row>
    <row r="959" spans="1:25">
      <c r="A959" s="153">
        <v>2169</v>
      </c>
      <c r="B959" s="153" t="s">
        <v>164</v>
      </c>
      <c r="C959" s="153" t="s">
        <v>226</v>
      </c>
      <c r="D959" s="153" t="s">
        <v>378</v>
      </c>
      <c r="E959" s="153" t="s">
        <v>133</v>
      </c>
      <c r="F959" s="136" t="s">
        <v>206</v>
      </c>
      <c r="G959" s="154">
        <v>24.85173653879</v>
      </c>
      <c r="H959" s="154">
        <v>14.8718109413</v>
      </c>
      <c r="I959" s="154">
        <v>9.9799255974900003</v>
      </c>
      <c r="J959" s="155">
        <f t="shared" si="183"/>
        <v>0.59842139876572542</v>
      </c>
      <c r="K959" s="155">
        <f t="shared" si="184"/>
        <v>0.40157860123427458</v>
      </c>
      <c r="L959" s="155">
        <f>IF(F959="Current ASP",IF(ISERROR(VLOOKUP(A959,#REF!,3,FALSE)),1,1-VLOOKUP(A959,#REF!,3,FALSE)),0)</f>
        <v>1</v>
      </c>
      <c r="M959" s="137">
        <v>1718.36977871</v>
      </c>
      <c r="N959" s="154">
        <f t="shared" si="185"/>
        <v>0</v>
      </c>
      <c r="O959" s="154">
        <f t="shared" si="186"/>
        <v>1028.3092465723882</v>
      </c>
      <c r="P959" s="154">
        <f t="shared" si="187"/>
        <v>690.06053213761174</v>
      </c>
      <c r="Q959" s="154">
        <v>10.201264232135054</v>
      </c>
      <c r="R959" s="154">
        <f t="shared" si="188"/>
        <v>0</v>
      </c>
      <c r="S959" s="154">
        <f t="shared" si="189"/>
        <v>6.104654810973023</v>
      </c>
      <c r="T959" s="154">
        <f t="shared" si="190"/>
        <v>4.0966094211620314</v>
      </c>
      <c r="U959" s="154">
        <f t="shared" si="191"/>
        <v>0</v>
      </c>
      <c r="V959" s="154">
        <f t="shared" si="192"/>
        <v>1034.4139013833612</v>
      </c>
      <c r="W959" s="154">
        <f t="shared" si="193"/>
        <v>694.15714155877379</v>
      </c>
      <c r="X959" s="137">
        <f t="shared" si="194"/>
        <v>690.06053213761174</v>
      </c>
      <c r="Y959" s="137">
        <f t="shared" si="195"/>
        <v>4.0966094211620314</v>
      </c>
    </row>
    <row r="960" spans="1:25">
      <c r="A960" s="153">
        <v>2170</v>
      </c>
      <c r="B960" s="153" t="s">
        <v>164</v>
      </c>
      <c r="C960" s="153" t="s">
        <v>226</v>
      </c>
      <c r="D960" s="153" t="s">
        <v>370</v>
      </c>
      <c r="E960" s="153" t="s">
        <v>133</v>
      </c>
      <c r="F960" s="136" t="s">
        <v>206</v>
      </c>
      <c r="G960" s="154">
        <v>32.875302259488919</v>
      </c>
      <c r="H960" s="154">
        <v>32.8753016884</v>
      </c>
      <c r="I960" s="154">
        <v>5.7108891928099996E-7</v>
      </c>
      <c r="J960" s="155">
        <f t="shared" si="183"/>
        <v>0.99999998262863365</v>
      </c>
      <c r="K960" s="155">
        <f t="shared" si="184"/>
        <v>1.7371366345386718E-8</v>
      </c>
      <c r="L960" s="155">
        <f>IF(F960="Current ASP",IF(ISERROR(VLOOKUP(A960,#REF!,3,FALSE)),1,1-VLOOKUP(A960,#REF!,3,FALSE)),0)</f>
        <v>1</v>
      </c>
      <c r="M960" s="137">
        <v>3271.0189976000001</v>
      </c>
      <c r="N960" s="154">
        <f t="shared" si="185"/>
        <v>0</v>
      </c>
      <c r="O960" s="154">
        <f t="shared" si="186"/>
        <v>3271.0189407779308</v>
      </c>
      <c r="P960" s="154">
        <f t="shared" si="187"/>
        <v>5.6822069330029238E-5</v>
      </c>
      <c r="Q960" s="154">
        <v>648.07854670632912</v>
      </c>
      <c r="R960" s="154">
        <f t="shared" si="188"/>
        <v>0</v>
      </c>
      <c r="S960" s="154">
        <f t="shared" si="189"/>
        <v>648.07853544831926</v>
      </c>
      <c r="T960" s="154">
        <f t="shared" si="190"/>
        <v>1.1258009855421461E-5</v>
      </c>
      <c r="U960" s="154">
        <f t="shared" si="191"/>
        <v>0</v>
      </c>
      <c r="V960" s="154">
        <f t="shared" si="192"/>
        <v>3919.0974762262499</v>
      </c>
      <c r="W960" s="154">
        <f t="shared" si="193"/>
        <v>6.8080079185450703E-5</v>
      </c>
      <c r="X960" s="137">
        <f t="shared" si="194"/>
        <v>5.6822069330029238E-5</v>
      </c>
      <c r="Y960" s="137">
        <f t="shared" si="195"/>
        <v>1.1258009855421461E-5</v>
      </c>
    </row>
    <row r="961" spans="1:25">
      <c r="A961" s="153">
        <v>2171</v>
      </c>
      <c r="B961" s="153" t="s">
        <v>164</v>
      </c>
      <c r="C961" s="153" t="s">
        <v>226</v>
      </c>
      <c r="D961" s="153" t="s">
        <v>372</v>
      </c>
      <c r="E961" s="153" t="s">
        <v>133</v>
      </c>
      <c r="F961" s="136" t="s">
        <v>206</v>
      </c>
      <c r="G961" s="154">
        <v>33.8993643425</v>
      </c>
      <c r="H961" s="154">
        <v>33.8993643425</v>
      </c>
      <c r="I961" s="154">
        <v>0</v>
      </c>
      <c r="J961" s="155">
        <f t="shared" si="183"/>
        <v>1</v>
      </c>
      <c r="K961" s="155">
        <f t="shared" si="184"/>
        <v>0</v>
      </c>
      <c r="L961" s="155">
        <f>IF(F961="Current ASP",IF(ISERROR(VLOOKUP(A961,#REF!,3,FALSE)),1,1-VLOOKUP(A961,#REF!,3,FALSE)),0)</f>
        <v>1</v>
      </c>
      <c r="M961" s="137">
        <v>2154</v>
      </c>
      <c r="N961" s="154">
        <f t="shared" si="185"/>
        <v>0</v>
      </c>
      <c r="O961" s="154">
        <f t="shared" si="186"/>
        <v>2154</v>
      </c>
      <c r="P961" s="154">
        <f t="shared" si="187"/>
        <v>0</v>
      </c>
      <c r="Q961" s="154">
        <v>223.22027520308532</v>
      </c>
      <c r="R961" s="154">
        <f t="shared" si="188"/>
        <v>0</v>
      </c>
      <c r="S961" s="154">
        <f t="shared" si="189"/>
        <v>223.22027520308532</v>
      </c>
      <c r="T961" s="154">
        <f t="shared" si="190"/>
        <v>0</v>
      </c>
      <c r="U961" s="154">
        <f t="shared" si="191"/>
        <v>0</v>
      </c>
      <c r="V961" s="154">
        <f t="shared" si="192"/>
        <v>2377.2202752030853</v>
      </c>
      <c r="W961" s="154">
        <f t="shared" si="193"/>
        <v>0</v>
      </c>
      <c r="X961" s="137">
        <f t="shared" si="194"/>
        <v>0</v>
      </c>
      <c r="Y961" s="137">
        <f t="shared" si="195"/>
        <v>0</v>
      </c>
    </row>
    <row r="962" spans="1:25">
      <c r="A962" s="153">
        <v>2172</v>
      </c>
      <c r="B962" s="153" t="s">
        <v>164</v>
      </c>
      <c r="C962" s="153" t="s">
        <v>226</v>
      </c>
      <c r="D962" s="153" t="s">
        <v>372</v>
      </c>
      <c r="E962" s="153" t="s">
        <v>133</v>
      </c>
      <c r="F962" s="136" t="s">
        <v>206</v>
      </c>
      <c r="G962" s="154">
        <v>36.587330161200001</v>
      </c>
      <c r="H962" s="154">
        <v>36.587330161200001</v>
      </c>
      <c r="I962" s="154">
        <v>0</v>
      </c>
      <c r="J962" s="155">
        <f t="shared" si="183"/>
        <v>1</v>
      </c>
      <c r="K962" s="155">
        <f t="shared" si="184"/>
        <v>0</v>
      </c>
      <c r="L962" s="155">
        <f>IF(F962="Current ASP",IF(ISERROR(VLOOKUP(A962,#REF!,3,FALSE)),1,1-VLOOKUP(A962,#REF!,3,FALSE)),0)</f>
        <v>1</v>
      </c>
      <c r="M962" s="137">
        <v>2869</v>
      </c>
      <c r="N962" s="154">
        <f t="shared" si="185"/>
        <v>0</v>
      </c>
      <c r="O962" s="154">
        <f t="shared" si="186"/>
        <v>2869</v>
      </c>
      <c r="P962" s="154">
        <f t="shared" si="187"/>
        <v>0</v>
      </c>
      <c r="Q962" s="154">
        <v>192.7484368327371</v>
      </c>
      <c r="R962" s="154">
        <f t="shared" si="188"/>
        <v>0</v>
      </c>
      <c r="S962" s="154">
        <f t="shared" si="189"/>
        <v>192.7484368327371</v>
      </c>
      <c r="T962" s="154">
        <f t="shared" si="190"/>
        <v>0</v>
      </c>
      <c r="U962" s="154">
        <f t="shared" si="191"/>
        <v>0</v>
      </c>
      <c r="V962" s="154">
        <f t="shared" si="192"/>
        <v>3061.7484368327373</v>
      </c>
      <c r="W962" s="154">
        <f t="shared" si="193"/>
        <v>0</v>
      </c>
      <c r="X962" s="137">
        <f t="shared" si="194"/>
        <v>0</v>
      </c>
      <c r="Y962" s="137">
        <f t="shared" si="195"/>
        <v>0</v>
      </c>
    </row>
    <row r="963" spans="1:25">
      <c r="A963" s="153">
        <v>2173</v>
      </c>
      <c r="B963" s="153" t="s">
        <v>164</v>
      </c>
      <c r="C963" s="153" t="s">
        <v>226</v>
      </c>
      <c r="D963" s="153" t="s">
        <v>372</v>
      </c>
      <c r="E963" s="153" t="s">
        <v>167</v>
      </c>
      <c r="F963" s="136" t="s">
        <v>168</v>
      </c>
      <c r="G963" s="154">
        <v>12.736689635699999</v>
      </c>
      <c r="H963" s="154">
        <v>0</v>
      </c>
      <c r="I963" s="154">
        <v>0</v>
      </c>
      <c r="J963" s="155">
        <f t="shared" si="183"/>
        <v>0</v>
      </c>
      <c r="K963" s="155">
        <f t="shared" si="184"/>
        <v>0</v>
      </c>
      <c r="L963" s="155">
        <f>IF(F963="Current ASP",IF(ISERROR(VLOOKUP(A963,#REF!,3,FALSE)),1,1-VLOOKUP(A963,#REF!,3,FALSE)),0)</f>
        <v>0</v>
      </c>
      <c r="M963" s="137">
        <v>310</v>
      </c>
      <c r="N963" s="154">
        <f t="shared" si="185"/>
        <v>310</v>
      </c>
      <c r="O963" s="154">
        <f t="shared" si="186"/>
        <v>0</v>
      </c>
      <c r="P963" s="154">
        <f t="shared" si="187"/>
        <v>0</v>
      </c>
      <c r="Q963" s="154">
        <v>338.35267788662463</v>
      </c>
      <c r="R963" s="154">
        <f t="shared" si="188"/>
        <v>338.35267788662463</v>
      </c>
      <c r="S963" s="154">
        <f t="shared" si="189"/>
        <v>0</v>
      </c>
      <c r="T963" s="154">
        <f t="shared" si="190"/>
        <v>0</v>
      </c>
      <c r="U963" s="154">
        <f t="shared" si="191"/>
        <v>648.35267788662463</v>
      </c>
      <c r="V963" s="154">
        <f t="shared" si="192"/>
        <v>0</v>
      </c>
      <c r="W963" s="154">
        <f t="shared" si="193"/>
        <v>0</v>
      </c>
      <c r="X963" s="137">
        <f t="shared" si="194"/>
        <v>0</v>
      </c>
      <c r="Y963" s="137">
        <f t="shared" si="195"/>
        <v>0</v>
      </c>
    </row>
    <row r="964" spans="1:25">
      <c r="A964" s="153">
        <v>2174</v>
      </c>
      <c r="B964" s="153" t="s">
        <v>164</v>
      </c>
      <c r="C964" s="153" t="s">
        <v>165</v>
      </c>
      <c r="D964" s="153" t="s">
        <v>373</v>
      </c>
      <c r="E964" s="153" t="s">
        <v>167</v>
      </c>
      <c r="F964" s="136" t="s">
        <v>168</v>
      </c>
      <c r="G964" s="154">
        <v>26.543739779799999</v>
      </c>
      <c r="H964" s="154">
        <v>0</v>
      </c>
      <c r="I964" s="154">
        <v>0</v>
      </c>
      <c r="J964" s="155">
        <f t="shared" si="183"/>
        <v>0</v>
      </c>
      <c r="K964" s="155">
        <f t="shared" si="184"/>
        <v>0</v>
      </c>
      <c r="L964" s="155">
        <f>IF(F964="Current ASP",IF(ISERROR(VLOOKUP(A964,#REF!,3,FALSE)),1,1-VLOOKUP(A964,#REF!,3,FALSE)),0)</f>
        <v>0</v>
      </c>
      <c r="M964" s="137">
        <v>1239.22745375</v>
      </c>
      <c r="N964" s="154">
        <f t="shared" si="185"/>
        <v>1239.22745375</v>
      </c>
      <c r="O964" s="154">
        <f t="shared" si="186"/>
        <v>0</v>
      </c>
      <c r="P964" s="154">
        <f t="shared" si="187"/>
        <v>0</v>
      </c>
      <c r="Q964" s="154">
        <v>227.04327759384839</v>
      </c>
      <c r="R964" s="154">
        <f t="shared" si="188"/>
        <v>227.04327759384839</v>
      </c>
      <c r="S964" s="154">
        <f t="shared" si="189"/>
        <v>0</v>
      </c>
      <c r="T964" s="154">
        <f t="shared" si="190"/>
        <v>0</v>
      </c>
      <c r="U964" s="154">
        <f t="shared" si="191"/>
        <v>1466.2707313438484</v>
      </c>
      <c r="V964" s="154">
        <f t="shared" si="192"/>
        <v>0</v>
      </c>
      <c r="W964" s="154">
        <f t="shared" si="193"/>
        <v>0</v>
      </c>
      <c r="X964" s="137">
        <f t="shared" si="194"/>
        <v>0</v>
      </c>
      <c r="Y964" s="137">
        <f t="shared" si="195"/>
        <v>0</v>
      </c>
    </row>
    <row r="965" spans="1:25">
      <c r="A965" s="153">
        <v>2175</v>
      </c>
      <c r="B965" s="153" t="s">
        <v>164</v>
      </c>
      <c r="C965" s="153" t="s">
        <v>226</v>
      </c>
      <c r="D965" s="153" t="s">
        <v>377</v>
      </c>
      <c r="E965" s="153" t="s">
        <v>167</v>
      </c>
      <c r="F965" s="136" t="s">
        <v>168</v>
      </c>
      <c r="G965" s="154">
        <v>26.506660733899999</v>
      </c>
      <c r="H965" s="154">
        <v>0</v>
      </c>
      <c r="I965" s="154">
        <v>0</v>
      </c>
      <c r="J965" s="155">
        <f t="shared" si="183"/>
        <v>0</v>
      </c>
      <c r="K965" s="155">
        <f t="shared" si="184"/>
        <v>0</v>
      </c>
      <c r="L965" s="155">
        <f>IF(F965="Current ASP",IF(ISERROR(VLOOKUP(A965,#REF!,3,FALSE)),1,1-VLOOKUP(A965,#REF!,3,FALSE)),0)</f>
        <v>0</v>
      </c>
      <c r="M965" s="137">
        <v>2404</v>
      </c>
      <c r="N965" s="154">
        <f t="shared" si="185"/>
        <v>2404</v>
      </c>
      <c r="O965" s="154">
        <f t="shared" si="186"/>
        <v>0</v>
      </c>
      <c r="P965" s="154">
        <f t="shared" si="187"/>
        <v>0</v>
      </c>
      <c r="Q965" s="154">
        <v>240.35863013111836</v>
      </c>
      <c r="R965" s="154">
        <f t="shared" si="188"/>
        <v>240.35863013111836</v>
      </c>
      <c r="S965" s="154">
        <f t="shared" si="189"/>
        <v>0</v>
      </c>
      <c r="T965" s="154">
        <f t="shared" si="190"/>
        <v>0</v>
      </c>
      <c r="U965" s="154">
        <f t="shared" si="191"/>
        <v>2644.3586301311184</v>
      </c>
      <c r="V965" s="154">
        <f t="shared" si="192"/>
        <v>0</v>
      </c>
      <c r="W965" s="154">
        <f t="shared" si="193"/>
        <v>0</v>
      </c>
      <c r="X965" s="137">
        <f t="shared" si="194"/>
        <v>0</v>
      </c>
      <c r="Y965" s="137">
        <f t="shared" si="195"/>
        <v>0</v>
      </c>
    </row>
    <row r="966" spans="1:25">
      <c r="A966" s="153">
        <v>2176</v>
      </c>
      <c r="B966" s="153" t="s">
        <v>164</v>
      </c>
      <c r="C966" s="153" t="s">
        <v>226</v>
      </c>
      <c r="D966" s="153" t="s">
        <v>377</v>
      </c>
      <c r="E966" s="153" t="s">
        <v>167</v>
      </c>
      <c r="F966" s="136" t="s">
        <v>168</v>
      </c>
      <c r="G966" s="154">
        <v>55.565288999800003</v>
      </c>
      <c r="H966" s="154">
        <v>0</v>
      </c>
      <c r="I966" s="154">
        <v>0</v>
      </c>
      <c r="J966" s="155">
        <f t="shared" si="183"/>
        <v>0</v>
      </c>
      <c r="K966" s="155">
        <f t="shared" si="184"/>
        <v>0</v>
      </c>
      <c r="L966" s="155">
        <f>IF(F966="Current ASP",IF(ISERROR(VLOOKUP(A966,#REF!,3,FALSE)),1,1-VLOOKUP(A966,#REF!,3,FALSE)),0)</f>
        <v>0</v>
      </c>
      <c r="M966" s="137">
        <v>4666</v>
      </c>
      <c r="N966" s="154">
        <f t="shared" si="185"/>
        <v>4666</v>
      </c>
      <c r="O966" s="154">
        <f t="shared" si="186"/>
        <v>0</v>
      </c>
      <c r="P966" s="154">
        <f t="shared" si="187"/>
        <v>0</v>
      </c>
      <c r="Q966" s="154">
        <v>414.83853827642594</v>
      </c>
      <c r="R966" s="154">
        <f t="shared" si="188"/>
        <v>414.83853827642594</v>
      </c>
      <c r="S966" s="154">
        <f t="shared" si="189"/>
        <v>0</v>
      </c>
      <c r="T966" s="154">
        <f t="shared" si="190"/>
        <v>0</v>
      </c>
      <c r="U966" s="154">
        <f t="shared" si="191"/>
        <v>5080.8385382764263</v>
      </c>
      <c r="V966" s="154">
        <f t="shared" si="192"/>
        <v>0</v>
      </c>
      <c r="W966" s="154">
        <f t="shared" si="193"/>
        <v>0</v>
      </c>
      <c r="X966" s="137">
        <f t="shared" si="194"/>
        <v>0</v>
      </c>
      <c r="Y966" s="137">
        <f t="shared" si="195"/>
        <v>0</v>
      </c>
    </row>
    <row r="967" spans="1:25">
      <c r="A967" s="153">
        <v>2177</v>
      </c>
      <c r="B967" s="153" t="s">
        <v>164</v>
      </c>
      <c r="C967" s="153" t="s">
        <v>226</v>
      </c>
      <c r="D967" s="153" t="s">
        <v>377</v>
      </c>
      <c r="E967" s="153" t="s">
        <v>167</v>
      </c>
      <c r="F967" s="136" t="s">
        <v>168</v>
      </c>
      <c r="G967" s="154">
        <v>33.784857883999997</v>
      </c>
      <c r="H967" s="154">
        <v>0</v>
      </c>
      <c r="I967" s="154">
        <v>0</v>
      </c>
      <c r="J967" s="155">
        <f t="shared" si="183"/>
        <v>0</v>
      </c>
      <c r="K967" s="155">
        <f t="shared" si="184"/>
        <v>0</v>
      </c>
      <c r="L967" s="155">
        <f>IF(F967="Current ASP",IF(ISERROR(VLOOKUP(A967,#REF!,3,FALSE)),1,1-VLOOKUP(A967,#REF!,3,FALSE)),0)</f>
        <v>0</v>
      </c>
      <c r="M967" s="137">
        <v>2068</v>
      </c>
      <c r="N967" s="154">
        <f t="shared" si="185"/>
        <v>2068</v>
      </c>
      <c r="O967" s="154">
        <f t="shared" si="186"/>
        <v>0</v>
      </c>
      <c r="P967" s="154">
        <f t="shared" si="187"/>
        <v>0</v>
      </c>
      <c r="Q967" s="154">
        <v>167.07715991653919</v>
      </c>
      <c r="R967" s="154">
        <f t="shared" si="188"/>
        <v>167.07715991653919</v>
      </c>
      <c r="S967" s="154">
        <f t="shared" si="189"/>
        <v>0</v>
      </c>
      <c r="T967" s="154">
        <f t="shared" si="190"/>
        <v>0</v>
      </c>
      <c r="U967" s="154">
        <f t="shared" si="191"/>
        <v>2235.0771599165391</v>
      </c>
      <c r="V967" s="154">
        <f t="shared" si="192"/>
        <v>0</v>
      </c>
      <c r="W967" s="154">
        <f t="shared" si="193"/>
        <v>0</v>
      </c>
      <c r="X967" s="137">
        <f t="shared" si="194"/>
        <v>0</v>
      </c>
      <c r="Y967" s="137">
        <f t="shared" si="195"/>
        <v>0</v>
      </c>
    </row>
    <row r="968" spans="1:25">
      <c r="A968" s="153">
        <v>2178</v>
      </c>
      <c r="B968" s="153" t="s">
        <v>164</v>
      </c>
      <c r="C968" s="153" t="s">
        <v>165</v>
      </c>
      <c r="D968" s="153" t="s">
        <v>373</v>
      </c>
      <c r="E968" s="153" t="s">
        <v>167</v>
      </c>
      <c r="F968" s="136" t="s">
        <v>168</v>
      </c>
      <c r="G968" s="154">
        <v>24.975386719700001</v>
      </c>
      <c r="H968" s="154">
        <v>0</v>
      </c>
      <c r="I968" s="154">
        <v>0</v>
      </c>
      <c r="J968" s="155">
        <f t="shared" si="183"/>
        <v>0</v>
      </c>
      <c r="K968" s="155">
        <f t="shared" si="184"/>
        <v>0</v>
      </c>
      <c r="L968" s="155">
        <f>IF(F968="Current ASP",IF(ISERROR(VLOOKUP(A968,#REF!,3,FALSE)),1,1-VLOOKUP(A968,#REF!,3,FALSE)),0)</f>
        <v>0</v>
      </c>
      <c r="M968" s="137">
        <v>1168.41479151</v>
      </c>
      <c r="N968" s="154">
        <f t="shared" si="185"/>
        <v>1168.41479151</v>
      </c>
      <c r="O968" s="154">
        <f t="shared" si="186"/>
        <v>0</v>
      </c>
      <c r="P968" s="154">
        <f t="shared" si="187"/>
        <v>0</v>
      </c>
      <c r="Q968" s="154">
        <v>67.253160855307655</v>
      </c>
      <c r="R968" s="154">
        <f t="shared" si="188"/>
        <v>67.253160855307655</v>
      </c>
      <c r="S968" s="154">
        <f t="shared" si="189"/>
        <v>0</v>
      </c>
      <c r="T968" s="154">
        <f t="shared" si="190"/>
        <v>0</v>
      </c>
      <c r="U968" s="154">
        <f t="shared" si="191"/>
        <v>1235.6679523653077</v>
      </c>
      <c r="V968" s="154">
        <f t="shared" si="192"/>
        <v>0</v>
      </c>
      <c r="W968" s="154">
        <f t="shared" si="193"/>
        <v>0</v>
      </c>
      <c r="X968" s="137">
        <f t="shared" si="194"/>
        <v>0</v>
      </c>
      <c r="Y968" s="137">
        <f t="shared" si="195"/>
        <v>0</v>
      </c>
    </row>
    <row r="969" spans="1:25">
      <c r="A969" s="153">
        <v>2179</v>
      </c>
      <c r="B969" s="153" t="s">
        <v>164</v>
      </c>
      <c r="C969" s="153" t="s">
        <v>165</v>
      </c>
      <c r="D969" s="153" t="s">
        <v>373</v>
      </c>
      <c r="E969" s="153" t="s">
        <v>167</v>
      </c>
      <c r="F969" s="136" t="s">
        <v>168</v>
      </c>
      <c r="G969" s="154">
        <v>47.7041646757</v>
      </c>
      <c r="H969" s="154">
        <v>0</v>
      </c>
      <c r="I969" s="154">
        <v>0</v>
      </c>
      <c r="J969" s="155">
        <f t="shared" si="183"/>
        <v>0</v>
      </c>
      <c r="K969" s="155">
        <f t="shared" si="184"/>
        <v>0</v>
      </c>
      <c r="L969" s="155">
        <f>IF(F969="Current ASP",IF(ISERROR(VLOOKUP(A969,#REF!,3,FALSE)),1,1-VLOOKUP(A969,#REF!,3,FALSE)),0)</f>
        <v>0</v>
      </c>
      <c r="M969" s="137">
        <v>2956.4056490900002</v>
      </c>
      <c r="N969" s="154">
        <f t="shared" si="185"/>
        <v>2956.4056490900002</v>
      </c>
      <c r="O969" s="154">
        <f t="shared" si="186"/>
        <v>0</v>
      </c>
      <c r="P969" s="154">
        <f t="shared" si="187"/>
        <v>0</v>
      </c>
      <c r="Q969" s="154">
        <v>206.49311325368677</v>
      </c>
      <c r="R969" s="154">
        <f t="shared" si="188"/>
        <v>206.49311325368677</v>
      </c>
      <c r="S969" s="154">
        <f t="shared" si="189"/>
        <v>0</v>
      </c>
      <c r="T969" s="154">
        <f t="shared" si="190"/>
        <v>0</v>
      </c>
      <c r="U969" s="154">
        <f t="shared" si="191"/>
        <v>3162.8987623436869</v>
      </c>
      <c r="V969" s="154">
        <f t="shared" si="192"/>
        <v>0</v>
      </c>
      <c r="W969" s="154">
        <f t="shared" si="193"/>
        <v>0</v>
      </c>
      <c r="X969" s="137">
        <f t="shared" si="194"/>
        <v>0</v>
      </c>
      <c r="Y969" s="137">
        <f t="shared" si="195"/>
        <v>0</v>
      </c>
    </row>
    <row r="970" spans="1:25">
      <c r="A970" s="153">
        <v>2180</v>
      </c>
      <c r="B970" s="153" t="s">
        <v>164</v>
      </c>
      <c r="C970" s="153" t="s">
        <v>226</v>
      </c>
      <c r="D970" s="153" t="s">
        <v>378</v>
      </c>
      <c r="E970" s="153" t="s">
        <v>133</v>
      </c>
      <c r="F970" s="136" t="s">
        <v>206</v>
      </c>
      <c r="G970" s="154">
        <v>65.210270480329996</v>
      </c>
      <c r="H970" s="154">
        <v>59.221367044599994</v>
      </c>
      <c r="I970" s="154">
        <v>5.9889034357300002</v>
      </c>
      <c r="J970" s="155">
        <f t="shared" ref="J970:J1033" si="196">IF(H970&gt;0,H970/G970,0)</f>
        <v>0.90816011969254917</v>
      </c>
      <c r="K970" s="155">
        <f t="shared" ref="K970:K1033" si="197">IF(E970="Greenfield",1-J970,0)</f>
        <v>9.1839880307450827E-2</v>
      </c>
      <c r="L970" s="155">
        <f>IF(F970="Current ASP",IF(ISERROR(VLOOKUP(A970,#REF!,3,FALSE)),1,1-VLOOKUP(A970,#REF!,3,FALSE)),0)</f>
        <v>1</v>
      </c>
      <c r="M970" s="137">
        <v>3755.6761163800002</v>
      </c>
      <c r="N970" s="154">
        <f t="shared" ref="N970:N1033" si="198">IF($E970="Established",$M970,0)</f>
        <v>0</v>
      </c>
      <c r="O970" s="154">
        <f t="shared" ref="O970:O1033" si="199">IF($E970="Greenfield",$M970*J970,0)</f>
        <v>3410.7552713781092</v>
      </c>
      <c r="P970" s="154">
        <f t="shared" ref="P970:P1033" si="200">IF($E970="Greenfield",$M970*K970,0)</f>
        <v>344.920845001891</v>
      </c>
      <c r="Q970" s="154">
        <v>0</v>
      </c>
      <c r="R970" s="154">
        <f t="shared" ref="R970:R1033" si="201">IF($E970="Established",$Q970,0)</f>
        <v>0</v>
      </c>
      <c r="S970" s="154">
        <f t="shared" ref="S970:S1033" si="202">IF($E970="Greenfield",$Q970*J970,0)</f>
        <v>0</v>
      </c>
      <c r="T970" s="154">
        <f t="shared" ref="T970:T1033" si="203">IF($E970="Greenfield",$Q970*K970,0)</f>
        <v>0</v>
      </c>
      <c r="U970" s="154">
        <f t="shared" ref="U970:U1033" si="204">N970+R970</f>
        <v>0</v>
      </c>
      <c r="V970" s="154">
        <f t="shared" ref="V970:V1033" si="205">O970+S970</f>
        <v>3410.7552713781092</v>
      </c>
      <c r="W970" s="154">
        <f t="shared" ref="W970:W1033" si="206">P970+T970</f>
        <v>344.920845001891</v>
      </c>
      <c r="X970" s="137">
        <f t="shared" ref="X970:X1033" si="207">L970*M970*K970</f>
        <v>344.920845001891</v>
      </c>
      <c r="Y970" s="137">
        <f t="shared" ref="Y970:Y1033" si="208">Q970*L970*K970</f>
        <v>0</v>
      </c>
    </row>
    <row r="971" spans="1:25">
      <c r="A971" s="153">
        <v>2201</v>
      </c>
      <c r="B971" s="153" t="s">
        <v>164</v>
      </c>
      <c r="C971" s="153" t="s">
        <v>165</v>
      </c>
      <c r="D971" s="153" t="s">
        <v>383</v>
      </c>
      <c r="E971" s="153" t="s">
        <v>167</v>
      </c>
      <c r="F971" s="136" t="s">
        <v>168</v>
      </c>
      <c r="G971" s="154">
        <v>47.612354124100001</v>
      </c>
      <c r="H971" s="154">
        <v>0</v>
      </c>
      <c r="I971" s="154">
        <v>0</v>
      </c>
      <c r="J971" s="155">
        <f t="shared" si="196"/>
        <v>0</v>
      </c>
      <c r="K971" s="155">
        <f t="shared" si="197"/>
        <v>0</v>
      </c>
      <c r="L971" s="155">
        <f>IF(F971="Current ASP",IF(ISERROR(VLOOKUP(A971,#REF!,3,FALSE)),1,1-VLOOKUP(A971,#REF!,3,FALSE)),0)</f>
        <v>0</v>
      </c>
      <c r="M971" s="137">
        <v>1532</v>
      </c>
      <c r="N971" s="154">
        <f t="shared" si="198"/>
        <v>1532</v>
      </c>
      <c r="O971" s="154">
        <f t="shared" si="199"/>
        <v>0</v>
      </c>
      <c r="P971" s="154">
        <f t="shared" si="200"/>
        <v>0</v>
      </c>
      <c r="Q971" s="154">
        <v>6205.5460881462477</v>
      </c>
      <c r="R971" s="154">
        <f t="shared" si="201"/>
        <v>6205.5460881462477</v>
      </c>
      <c r="S971" s="154">
        <f t="shared" si="202"/>
        <v>0</v>
      </c>
      <c r="T971" s="154">
        <f t="shared" si="203"/>
        <v>0</v>
      </c>
      <c r="U971" s="154">
        <f t="shared" si="204"/>
        <v>7737.5460881462477</v>
      </c>
      <c r="V971" s="154">
        <f t="shared" si="205"/>
        <v>0</v>
      </c>
      <c r="W971" s="154">
        <f t="shared" si="206"/>
        <v>0</v>
      </c>
      <c r="X971" s="137">
        <f t="shared" si="207"/>
        <v>0</v>
      </c>
      <c r="Y971" s="137">
        <f t="shared" si="208"/>
        <v>0</v>
      </c>
    </row>
    <row r="972" spans="1:25">
      <c r="A972" s="153">
        <v>2202</v>
      </c>
      <c r="B972" s="153" t="s">
        <v>164</v>
      </c>
      <c r="C972" s="153" t="s">
        <v>165</v>
      </c>
      <c r="D972" s="153" t="s">
        <v>383</v>
      </c>
      <c r="E972" s="153" t="s">
        <v>167</v>
      </c>
      <c r="F972" s="136" t="s">
        <v>168</v>
      </c>
      <c r="G972" s="154">
        <v>16.721242154999999</v>
      </c>
      <c r="H972" s="154">
        <v>0</v>
      </c>
      <c r="I972" s="154">
        <v>0</v>
      </c>
      <c r="J972" s="155">
        <f t="shared" si="196"/>
        <v>0</v>
      </c>
      <c r="K972" s="155">
        <f t="shared" si="197"/>
        <v>0</v>
      </c>
      <c r="L972" s="155">
        <f>IF(F972="Current ASP",IF(ISERROR(VLOOKUP(A972,#REF!,3,FALSE)),1,1-VLOOKUP(A972,#REF!,3,FALSE)),0)</f>
        <v>0</v>
      </c>
      <c r="M972" s="137">
        <v>508.30537471399998</v>
      </c>
      <c r="N972" s="154">
        <f t="shared" si="198"/>
        <v>508.30537471399998</v>
      </c>
      <c r="O972" s="154">
        <f t="shared" si="199"/>
        <v>0</v>
      </c>
      <c r="P972" s="154">
        <f t="shared" si="200"/>
        <v>0</v>
      </c>
      <c r="Q972" s="154">
        <v>1280.3893149198282</v>
      </c>
      <c r="R972" s="154">
        <f t="shared" si="201"/>
        <v>1280.3893149198282</v>
      </c>
      <c r="S972" s="154">
        <f t="shared" si="202"/>
        <v>0</v>
      </c>
      <c r="T972" s="154">
        <f t="shared" si="203"/>
        <v>0</v>
      </c>
      <c r="U972" s="154">
        <f t="shared" si="204"/>
        <v>1788.6946896338281</v>
      </c>
      <c r="V972" s="154">
        <f t="shared" si="205"/>
        <v>0</v>
      </c>
      <c r="W972" s="154">
        <f t="shared" si="206"/>
        <v>0</v>
      </c>
      <c r="X972" s="137">
        <f t="shared" si="207"/>
        <v>0</v>
      </c>
      <c r="Y972" s="137">
        <f t="shared" si="208"/>
        <v>0</v>
      </c>
    </row>
    <row r="973" spans="1:25">
      <c r="A973" s="153">
        <v>2203</v>
      </c>
      <c r="B973" s="153" t="s">
        <v>164</v>
      </c>
      <c r="C973" s="153" t="s">
        <v>165</v>
      </c>
      <c r="D973" s="153" t="s">
        <v>383</v>
      </c>
      <c r="E973" s="153" t="s">
        <v>167</v>
      </c>
      <c r="F973" s="136" t="s">
        <v>168</v>
      </c>
      <c r="G973" s="154">
        <v>23.6640060961</v>
      </c>
      <c r="H973" s="154">
        <v>0</v>
      </c>
      <c r="I973" s="154">
        <v>0</v>
      </c>
      <c r="J973" s="155">
        <f t="shared" si="196"/>
        <v>0</v>
      </c>
      <c r="K973" s="155">
        <f t="shared" si="197"/>
        <v>0</v>
      </c>
      <c r="L973" s="155">
        <f>IF(F973="Current ASP",IF(ISERROR(VLOOKUP(A973,#REF!,3,FALSE)),1,1-VLOOKUP(A973,#REF!,3,FALSE)),0)</f>
        <v>0</v>
      </c>
      <c r="M973" s="137">
        <v>1613.4469087299999</v>
      </c>
      <c r="N973" s="154">
        <f t="shared" si="198"/>
        <v>1613.4469087299999</v>
      </c>
      <c r="O973" s="154">
        <f t="shared" si="199"/>
        <v>0</v>
      </c>
      <c r="P973" s="154">
        <f t="shared" si="200"/>
        <v>0</v>
      </c>
      <c r="Q973" s="154">
        <v>163.69886424300458</v>
      </c>
      <c r="R973" s="154">
        <f t="shared" si="201"/>
        <v>163.69886424300458</v>
      </c>
      <c r="S973" s="154">
        <f t="shared" si="202"/>
        <v>0</v>
      </c>
      <c r="T973" s="154">
        <f t="shared" si="203"/>
        <v>0</v>
      </c>
      <c r="U973" s="154">
        <f t="shared" si="204"/>
        <v>1777.1457729730046</v>
      </c>
      <c r="V973" s="154">
        <f t="shared" si="205"/>
        <v>0</v>
      </c>
      <c r="W973" s="154">
        <f t="shared" si="206"/>
        <v>0</v>
      </c>
      <c r="X973" s="137">
        <f t="shared" si="207"/>
        <v>0</v>
      </c>
      <c r="Y973" s="137">
        <f t="shared" si="208"/>
        <v>0</v>
      </c>
    </row>
    <row r="974" spans="1:25">
      <c r="A974" s="153">
        <v>2204</v>
      </c>
      <c r="B974" s="153" t="s">
        <v>164</v>
      </c>
      <c r="C974" s="153" t="s">
        <v>165</v>
      </c>
      <c r="D974" s="153" t="s">
        <v>383</v>
      </c>
      <c r="E974" s="153" t="s">
        <v>167</v>
      </c>
      <c r="F974" s="136" t="s">
        <v>168</v>
      </c>
      <c r="G974" s="154">
        <v>10.532114462699999</v>
      </c>
      <c r="H974" s="154">
        <v>0</v>
      </c>
      <c r="I974" s="154">
        <v>0</v>
      </c>
      <c r="J974" s="155">
        <f t="shared" si="196"/>
        <v>0</v>
      </c>
      <c r="K974" s="155">
        <f t="shared" si="197"/>
        <v>0</v>
      </c>
      <c r="L974" s="155">
        <f>IF(F974="Current ASP",IF(ISERROR(VLOOKUP(A974,#REF!,3,FALSE)),1,1-VLOOKUP(A974,#REF!,3,FALSE)),0)</f>
        <v>0</v>
      </c>
      <c r="M974" s="137">
        <v>634.91497767800001</v>
      </c>
      <c r="N974" s="154">
        <f t="shared" si="198"/>
        <v>634.91497767800001</v>
      </c>
      <c r="O974" s="154">
        <f t="shared" si="199"/>
        <v>0</v>
      </c>
      <c r="P974" s="154">
        <f t="shared" si="200"/>
        <v>0</v>
      </c>
      <c r="Q974" s="154">
        <v>362.98217471257402</v>
      </c>
      <c r="R974" s="154">
        <f t="shared" si="201"/>
        <v>362.98217471257402</v>
      </c>
      <c r="S974" s="154">
        <f t="shared" si="202"/>
        <v>0</v>
      </c>
      <c r="T974" s="154">
        <f t="shared" si="203"/>
        <v>0</v>
      </c>
      <c r="U974" s="154">
        <f t="shared" si="204"/>
        <v>997.89715239057409</v>
      </c>
      <c r="V974" s="154">
        <f t="shared" si="205"/>
        <v>0</v>
      </c>
      <c r="W974" s="154">
        <f t="shared" si="206"/>
        <v>0</v>
      </c>
      <c r="X974" s="137">
        <f t="shared" si="207"/>
        <v>0</v>
      </c>
      <c r="Y974" s="137">
        <f t="shared" si="208"/>
        <v>0</v>
      </c>
    </row>
    <row r="975" spans="1:25">
      <c r="A975" s="153">
        <v>2205</v>
      </c>
      <c r="B975" s="153" t="s">
        <v>164</v>
      </c>
      <c r="C975" s="153" t="s">
        <v>165</v>
      </c>
      <c r="D975" s="153" t="s">
        <v>384</v>
      </c>
      <c r="E975" s="153" t="s">
        <v>167</v>
      </c>
      <c r="F975" s="136" t="s">
        <v>168</v>
      </c>
      <c r="G975" s="154">
        <v>14.2189269669</v>
      </c>
      <c r="H975" s="154">
        <v>0</v>
      </c>
      <c r="I975" s="154">
        <v>0</v>
      </c>
      <c r="J975" s="155">
        <f t="shared" si="196"/>
        <v>0</v>
      </c>
      <c r="K975" s="155">
        <f t="shared" si="197"/>
        <v>0</v>
      </c>
      <c r="L975" s="155">
        <f>IF(F975="Current ASP",IF(ISERROR(VLOOKUP(A975,#REF!,3,FALSE)),1,1-VLOOKUP(A975,#REF!,3,FALSE)),0)</f>
        <v>0</v>
      </c>
      <c r="M975" s="137">
        <v>4500.1822781199999</v>
      </c>
      <c r="N975" s="154">
        <f t="shared" si="198"/>
        <v>4500.1822781199999</v>
      </c>
      <c r="O975" s="154">
        <f t="shared" si="199"/>
        <v>0</v>
      </c>
      <c r="P975" s="154">
        <f t="shared" si="200"/>
        <v>0</v>
      </c>
      <c r="Q975" s="154">
        <v>600.26391488013826</v>
      </c>
      <c r="R975" s="154">
        <f t="shared" si="201"/>
        <v>600.26391488013826</v>
      </c>
      <c r="S975" s="154">
        <f t="shared" si="202"/>
        <v>0</v>
      </c>
      <c r="T975" s="154">
        <f t="shared" si="203"/>
        <v>0</v>
      </c>
      <c r="U975" s="154">
        <f t="shared" si="204"/>
        <v>5100.446193000138</v>
      </c>
      <c r="V975" s="154">
        <f t="shared" si="205"/>
        <v>0</v>
      </c>
      <c r="W975" s="154">
        <f t="shared" si="206"/>
        <v>0</v>
      </c>
      <c r="X975" s="137">
        <f t="shared" si="207"/>
        <v>0</v>
      </c>
      <c r="Y975" s="137">
        <f t="shared" si="208"/>
        <v>0</v>
      </c>
    </row>
    <row r="976" spans="1:25">
      <c r="A976" s="153">
        <v>2206</v>
      </c>
      <c r="B976" s="153" t="s">
        <v>164</v>
      </c>
      <c r="C976" s="153" t="s">
        <v>165</v>
      </c>
      <c r="D976" s="153" t="s">
        <v>385</v>
      </c>
      <c r="E976" s="153" t="s">
        <v>167</v>
      </c>
      <c r="F976" s="136" t="s">
        <v>168</v>
      </c>
      <c r="G976" s="154">
        <v>32.471087000300003</v>
      </c>
      <c r="H976" s="154">
        <v>0</v>
      </c>
      <c r="I976" s="154">
        <v>0</v>
      </c>
      <c r="J976" s="155">
        <f t="shared" si="196"/>
        <v>0</v>
      </c>
      <c r="K976" s="155">
        <f t="shared" si="197"/>
        <v>0</v>
      </c>
      <c r="L976" s="155">
        <f>IF(F976="Current ASP",IF(ISERROR(VLOOKUP(A976,#REF!,3,FALSE)),1,1-VLOOKUP(A976,#REF!,3,FALSE)),0)</f>
        <v>0</v>
      </c>
      <c r="M976" s="137">
        <v>931.23291056000005</v>
      </c>
      <c r="N976" s="154">
        <f t="shared" si="198"/>
        <v>931.23291056000005</v>
      </c>
      <c r="O976" s="154">
        <f t="shared" si="199"/>
        <v>0</v>
      </c>
      <c r="P976" s="154">
        <f t="shared" si="200"/>
        <v>0</v>
      </c>
      <c r="Q976" s="154">
        <v>105.9611912612082</v>
      </c>
      <c r="R976" s="154">
        <f t="shared" si="201"/>
        <v>105.9611912612082</v>
      </c>
      <c r="S976" s="154">
        <f t="shared" si="202"/>
        <v>0</v>
      </c>
      <c r="T976" s="154">
        <f t="shared" si="203"/>
        <v>0</v>
      </c>
      <c r="U976" s="154">
        <f t="shared" si="204"/>
        <v>1037.1941018212083</v>
      </c>
      <c r="V976" s="154">
        <f t="shared" si="205"/>
        <v>0</v>
      </c>
      <c r="W976" s="154">
        <f t="shared" si="206"/>
        <v>0</v>
      </c>
      <c r="X976" s="137">
        <f t="shared" si="207"/>
        <v>0</v>
      </c>
      <c r="Y976" s="137">
        <f t="shared" si="208"/>
        <v>0</v>
      </c>
    </row>
    <row r="977" spans="1:25">
      <c r="A977" s="153">
        <v>2207</v>
      </c>
      <c r="B977" s="153" t="s">
        <v>164</v>
      </c>
      <c r="C977" s="153" t="s">
        <v>165</v>
      </c>
      <c r="D977" s="153" t="s">
        <v>385</v>
      </c>
      <c r="E977" s="153" t="s">
        <v>167</v>
      </c>
      <c r="F977" s="136" t="s">
        <v>168</v>
      </c>
      <c r="G977" s="154">
        <v>25.219194737700001</v>
      </c>
      <c r="H977" s="154">
        <v>0</v>
      </c>
      <c r="I977" s="154">
        <v>0</v>
      </c>
      <c r="J977" s="155">
        <f t="shared" si="196"/>
        <v>0</v>
      </c>
      <c r="K977" s="155">
        <f t="shared" si="197"/>
        <v>0</v>
      </c>
      <c r="L977" s="155">
        <f>IF(F977="Current ASP",IF(ISERROR(VLOOKUP(A977,#REF!,3,FALSE)),1,1-VLOOKUP(A977,#REF!,3,FALSE)),0)</f>
        <v>0</v>
      </c>
      <c r="M977" s="137">
        <v>919.431203633</v>
      </c>
      <c r="N977" s="154">
        <f t="shared" si="198"/>
        <v>919.431203633</v>
      </c>
      <c r="O977" s="154">
        <f t="shared" si="199"/>
        <v>0</v>
      </c>
      <c r="P977" s="154">
        <f t="shared" si="200"/>
        <v>0</v>
      </c>
      <c r="Q977" s="154">
        <v>112.21058695871965</v>
      </c>
      <c r="R977" s="154">
        <f t="shared" si="201"/>
        <v>112.21058695871965</v>
      </c>
      <c r="S977" s="154">
        <f t="shared" si="202"/>
        <v>0</v>
      </c>
      <c r="T977" s="154">
        <f t="shared" si="203"/>
        <v>0</v>
      </c>
      <c r="U977" s="154">
        <f t="shared" si="204"/>
        <v>1031.6417905917197</v>
      </c>
      <c r="V977" s="154">
        <f t="shared" si="205"/>
        <v>0</v>
      </c>
      <c r="W977" s="154">
        <f t="shared" si="206"/>
        <v>0</v>
      </c>
      <c r="X977" s="137">
        <f t="shared" si="207"/>
        <v>0</v>
      </c>
      <c r="Y977" s="137">
        <f t="shared" si="208"/>
        <v>0</v>
      </c>
    </row>
    <row r="978" spans="1:25">
      <c r="A978" s="153">
        <v>2208</v>
      </c>
      <c r="B978" s="153" t="s">
        <v>164</v>
      </c>
      <c r="C978" s="153" t="s">
        <v>165</v>
      </c>
      <c r="D978" s="153" t="s">
        <v>384</v>
      </c>
      <c r="E978" s="153" t="s">
        <v>167</v>
      </c>
      <c r="F978" s="136" t="s">
        <v>168</v>
      </c>
      <c r="G978" s="154">
        <v>2.7687057128700001</v>
      </c>
      <c r="H978" s="154">
        <v>0</v>
      </c>
      <c r="I978" s="154">
        <v>0</v>
      </c>
      <c r="J978" s="155">
        <f t="shared" si="196"/>
        <v>0</v>
      </c>
      <c r="K978" s="155">
        <f t="shared" si="197"/>
        <v>0</v>
      </c>
      <c r="L978" s="155">
        <f>IF(F978="Current ASP",IF(ISERROR(VLOOKUP(A978,#REF!,3,FALSE)),1,1-VLOOKUP(A978,#REF!,3,FALSE)),0)</f>
        <v>0</v>
      </c>
      <c r="M978" s="137">
        <v>1491.9422467100001</v>
      </c>
      <c r="N978" s="154">
        <f t="shared" si="198"/>
        <v>1491.9422467100001</v>
      </c>
      <c r="O978" s="154">
        <f t="shared" si="199"/>
        <v>0</v>
      </c>
      <c r="P978" s="154">
        <f t="shared" si="200"/>
        <v>0</v>
      </c>
      <c r="Q978" s="154">
        <v>442.77916047784475</v>
      </c>
      <c r="R978" s="154">
        <f t="shared" si="201"/>
        <v>442.77916047784475</v>
      </c>
      <c r="S978" s="154">
        <f t="shared" si="202"/>
        <v>0</v>
      </c>
      <c r="T978" s="154">
        <f t="shared" si="203"/>
        <v>0</v>
      </c>
      <c r="U978" s="154">
        <f t="shared" si="204"/>
        <v>1934.7214071878448</v>
      </c>
      <c r="V978" s="154">
        <f t="shared" si="205"/>
        <v>0</v>
      </c>
      <c r="W978" s="154">
        <f t="shared" si="206"/>
        <v>0</v>
      </c>
      <c r="X978" s="137">
        <f t="shared" si="207"/>
        <v>0</v>
      </c>
      <c r="Y978" s="137">
        <f t="shared" si="208"/>
        <v>0</v>
      </c>
    </row>
    <row r="979" spans="1:25">
      <c r="A979" s="153">
        <v>2209</v>
      </c>
      <c r="B979" s="153" t="s">
        <v>164</v>
      </c>
      <c r="C979" s="153" t="s">
        <v>165</v>
      </c>
      <c r="D979" s="153" t="s">
        <v>386</v>
      </c>
      <c r="E979" s="153" t="s">
        <v>167</v>
      </c>
      <c r="F979" s="136" t="s">
        <v>168</v>
      </c>
      <c r="G979" s="154">
        <v>30.871985311900001</v>
      </c>
      <c r="H979" s="154">
        <v>0</v>
      </c>
      <c r="I979" s="154">
        <v>0</v>
      </c>
      <c r="J979" s="155">
        <f t="shared" si="196"/>
        <v>0</v>
      </c>
      <c r="K979" s="155">
        <f t="shared" si="197"/>
        <v>0</v>
      </c>
      <c r="L979" s="155">
        <f>IF(F979="Current ASP",IF(ISERROR(VLOOKUP(A979,#REF!,3,FALSE)),1,1-VLOOKUP(A979,#REF!,3,FALSE)),0)</f>
        <v>0</v>
      </c>
      <c r="M979" s="137">
        <v>1032.4067899700001</v>
      </c>
      <c r="N979" s="154">
        <f t="shared" si="198"/>
        <v>1032.4067899700001</v>
      </c>
      <c r="O979" s="154">
        <f t="shared" si="199"/>
        <v>0</v>
      </c>
      <c r="P979" s="154">
        <f t="shared" si="200"/>
        <v>0</v>
      </c>
      <c r="Q979" s="154">
        <v>967.38195839601656</v>
      </c>
      <c r="R979" s="154">
        <f t="shared" si="201"/>
        <v>967.38195839601656</v>
      </c>
      <c r="S979" s="154">
        <f t="shared" si="202"/>
        <v>0</v>
      </c>
      <c r="T979" s="154">
        <f t="shared" si="203"/>
        <v>0</v>
      </c>
      <c r="U979" s="154">
        <f t="shared" si="204"/>
        <v>1999.7887483660165</v>
      </c>
      <c r="V979" s="154">
        <f t="shared" si="205"/>
        <v>0</v>
      </c>
      <c r="W979" s="154">
        <f t="shared" si="206"/>
        <v>0</v>
      </c>
      <c r="X979" s="137">
        <f t="shared" si="207"/>
        <v>0</v>
      </c>
      <c r="Y979" s="137">
        <f t="shared" si="208"/>
        <v>0</v>
      </c>
    </row>
    <row r="980" spans="1:25">
      <c r="A980" s="153">
        <v>2210</v>
      </c>
      <c r="B980" s="153" t="s">
        <v>164</v>
      </c>
      <c r="C980" s="153" t="s">
        <v>165</v>
      </c>
      <c r="D980" s="153" t="s">
        <v>386</v>
      </c>
      <c r="E980" s="153" t="s">
        <v>167</v>
      </c>
      <c r="F980" s="136" t="s">
        <v>168</v>
      </c>
      <c r="G980" s="154">
        <v>25.359369730800001</v>
      </c>
      <c r="H980" s="154">
        <v>0</v>
      </c>
      <c r="I980" s="154">
        <v>0</v>
      </c>
      <c r="J980" s="155">
        <f t="shared" si="196"/>
        <v>0</v>
      </c>
      <c r="K980" s="155">
        <f t="shared" si="197"/>
        <v>0</v>
      </c>
      <c r="L980" s="155">
        <f>IF(F980="Current ASP",IF(ISERROR(VLOOKUP(A980,#REF!,3,FALSE)),1,1-VLOOKUP(A980,#REF!,3,FALSE)),0)</f>
        <v>0</v>
      </c>
      <c r="M980" s="137">
        <v>1272.7390871499999</v>
      </c>
      <c r="N980" s="154">
        <f t="shared" si="198"/>
        <v>1272.7390871499999</v>
      </c>
      <c r="O980" s="154">
        <f t="shared" si="199"/>
        <v>0</v>
      </c>
      <c r="P980" s="154">
        <f t="shared" si="200"/>
        <v>0</v>
      </c>
      <c r="Q980" s="154">
        <v>872.14376229437198</v>
      </c>
      <c r="R980" s="154">
        <f t="shared" si="201"/>
        <v>872.14376229437198</v>
      </c>
      <c r="S980" s="154">
        <f t="shared" si="202"/>
        <v>0</v>
      </c>
      <c r="T980" s="154">
        <f t="shared" si="203"/>
        <v>0</v>
      </c>
      <c r="U980" s="154">
        <f t="shared" si="204"/>
        <v>2144.8828494443719</v>
      </c>
      <c r="V980" s="154">
        <f t="shared" si="205"/>
        <v>0</v>
      </c>
      <c r="W980" s="154">
        <f t="shared" si="206"/>
        <v>0</v>
      </c>
      <c r="X980" s="137">
        <f t="shared" si="207"/>
        <v>0</v>
      </c>
      <c r="Y980" s="137">
        <f t="shared" si="208"/>
        <v>0</v>
      </c>
    </row>
    <row r="981" spans="1:25">
      <c r="A981" s="153">
        <v>2211</v>
      </c>
      <c r="B981" s="153" t="s">
        <v>164</v>
      </c>
      <c r="C981" s="153" t="s">
        <v>165</v>
      </c>
      <c r="D981" s="153" t="s">
        <v>386</v>
      </c>
      <c r="E981" s="153" t="s">
        <v>167</v>
      </c>
      <c r="F981" s="136" t="s">
        <v>168</v>
      </c>
      <c r="G981" s="154">
        <v>18.030568080999998</v>
      </c>
      <c r="H981" s="154">
        <v>0</v>
      </c>
      <c r="I981" s="154">
        <v>0</v>
      </c>
      <c r="J981" s="155">
        <f t="shared" si="196"/>
        <v>0</v>
      </c>
      <c r="K981" s="155">
        <f t="shared" si="197"/>
        <v>0</v>
      </c>
      <c r="L981" s="155">
        <f>IF(F981="Current ASP",IF(ISERROR(VLOOKUP(A981,#REF!,3,FALSE)),1,1-VLOOKUP(A981,#REF!,3,FALSE)),0)</f>
        <v>0</v>
      </c>
      <c r="M981" s="137">
        <v>2762.1629344900002</v>
      </c>
      <c r="N981" s="154">
        <f t="shared" si="198"/>
        <v>2762.1629344900002</v>
      </c>
      <c r="O981" s="154">
        <f t="shared" si="199"/>
        <v>0</v>
      </c>
      <c r="P981" s="154">
        <f t="shared" si="200"/>
        <v>0</v>
      </c>
      <c r="Q981" s="154">
        <v>2424.2067272383233</v>
      </c>
      <c r="R981" s="154">
        <f t="shared" si="201"/>
        <v>2424.2067272383233</v>
      </c>
      <c r="S981" s="154">
        <f t="shared" si="202"/>
        <v>0</v>
      </c>
      <c r="T981" s="154">
        <f t="shared" si="203"/>
        <v>0</v>
      </c>
      <c r="U981" s="154">
        <f t="shared" si="204"/>
        <v>5186.369661728324</v>
      </c>
      <c r="V981" s="154">
        <f t="shared" si="205"/>
        <v>0</v>
      </c>
      <c r="W981" s="154">
        <f t="shared" si="206"/>
        <v>0</v>
      </c>
      <c r="X981" s="137">
        <f t="shared" si="207"/>
        <v>0</v>
      </c>
      <c r="Y981" s="137">
        <f t="shared" si="208"/>
        <v>0</v>
      </c>
    </row>
    <row r="982" spans="1:25">
      <c r="A982" s="153">
        <v>2212</v>
      </c>
      <c r="B982" s="153" t="s">
        <v>164</v>
      </c>
      <c r="C982" s="153" t="s">
        <v>165</v>
      </c>
      <c r="D982" s="153" t="s">
        <v>386</v>
      </c>
      <c r="E982" s="153" t="s">
        <v>167</v>
      </c>
      <c r="F982" s="136" t="s">
        <v>168</v>
      </c>
      <c r="G982" s="154">
        <v>19.816096575500001</v>
      </c>
      <c r="H982" s="154">
        <v>0</v>
      </c>
      <c r="I982" s="154">
        <v>0</v>
      </c>
      <c r="J982" s="155">
        <f t="shared" si="196"/>
        <v>0</v>
      </c>
      <c r="K982" s="155">
        <f t="shared" si="197"/>
        <v>0</v>
      </c>
      <c r="L982" s="155">
        <f>IF(F982="Current ASP",IF(ISERROR(VLOOKUP(A982,#REF!,3,FALSE)),1,1-VLOOKUP(A982,#REF!,3,FALSE)),0)</f>
        <v>0</v>
      </c>
      <c r="M982" s="137">
        <v>1769.6468330499999</v>
      </c>
      <c r="N982" s="154">
        <f t="shared" si="198"/>
        <v>1769.6468330499999</v>
      </c>
      <c r="O982" s="154">
        <f t="shared" si="199"/>
        <v>0</v>
      </c>
      <c r="P982" s="154">
        <f t="shared" si="200"/>
        <v>0</v>
      </c>
      <c r="Q982" s="154">
        <v>961.04818211256566</v>
      </c>
      <c r="R982" s="154">
        <f t="shared" si="201"/>
        <v>961.04818211256566</v>
      </c>
      <c r="S982" s="154">
        <f t="shared" si="202"/>
        <v>0</v>
      </c>
      <c r="T982" s="154">
        <f t="shared" si="203"/>
        <v>0</v>
      </c>
      <c r="U982" s="154">
        <f t="shared" si="204"/>
        <v>2730.6950151625656</v>
      </c>
      <c r="V982" s="154">
        <f t="shared" si="205"/>
        <v>0</v>
      </c>
      <c r="W982" s="154">
        <f t="shared" si="206"/>
        <v>0</v>
      </c>
      <c r="X982" s="137">
        <f t="shared" si="207"/>
        <v>0</v>
      </c>
      <c r="Y982" s="137">
        <f t="shared" si="208"/>
        <v>0</v>
      </c>
    </row>
    <row r="983" spans="1:25">
      <c r="A983" s="153">
        <v>2213</v>
      </c>
      <c r="B983" s="153" t="s">
        <v>164</v>
      </c>
      <c r="C983" s="153" t="s">
        <v>165</v>
      </c>
      <c r="D983" s="153" t="s">
        <v>386</v>
      </c>
      <c r="E983" s="153" t="s">
        <v>167</v>
      </c>
      <c r="F983" s="136" t="s">
        <v>168</v>
      </c>
      <c r="G983" s="154">
        <v>43.489083645400001</v>
      </c>
      <c r="H983" s="154">
        <v>0</v>
      </c>
      <c r="I983" s="154">
        <v>0</v>
      </c>
      <c r="J983" s="155">
        <f t="shared" si="196"/>
        <v>0</v>
      </c>
      <c r="K983" s="155">
        <f t="shared" si="197"/>
        <v>0</v>
      </c>
      <c r="L983" s="155">
        <f>IF(F983="Current ASP",IF(ISERROR(VLOOKUP(A983,#REF!,3,FALSE)),1,1-VLOOKUP(A983,#REF!,3,FALSE)),0)</f>
        <v>0</v>
      </c>
      <c r="M983" s="137">
        <v>4097.5517196700002</v>
      </c>
      <c r="N983" s="154">
        <f t="shared" si="198"/>
        <v>4097.5517196700002</v>
      </c>
      <c r="O983" s="154">
        <f t="shared" si="199"/>
        <v>0</v>
      </c>
      <c r="P983" s="154">
        <f t="shared" si="200"/>
        <v>0</v>
      </c>
      <c r="Q983" s="154">
        <v>1773.51008059725</v>
      </c>
      <c r="R983" s="154">
        <f t="shared" si="201"/>
        <v>1773.51008059725</v>
      </c>
      <c r="S983" s="154">
        <f t="shared" si="202"/>
        <v>0</v>
      </c>
      <c r="T983" s="154">
        <f t="shared" si="203"/>
        <v>0</v>
      </c>
      <c r="U983" s="154">
        <f t="shared" si="204"/>
        <v>5871.06180026725</v>
      </c>
      <c r="V983" s="154">
        <f t="shared" si="205"/>
        <v>0</v>
      </c>
      <c r="W983" s="154">
        <f t="shared" si="206"/>
        <v>0</v>
      </c>
      <c r="X983" s="137">
        <f t="shared" si="207"/>
        <v>0</v>
      </c>
      <c r="Y983" s="137">
        <f t="shared" si="208"/>
        <v>0</v>
      </c>
    </row>
    <row r="984" spans="1:25">
      <c r="A984" s="153">
        <v>2214</v>
      </c>
      <c r="B984" s="153" t="s">
        <v>164</v>
      </c>
      <c r="C984" s="153" t="s">
        <v>165</v>
      </c>
      <c r="D984" s="153" t="s">
        <v>387</v>
      </c>
      <c r="E984" s="153" t="s">
        <v>167</v>
      </c>
      <c r="F984" s="136" t="s">
        <v>168</v>
      </c>
      <c r="G984" s="154">
        <v>10.1660783378</v>
      </c>
      <c r="H984" s="154">
        <v>0</v>
      </c>
      <c r="I984" s="154">
        <v>0</v>
      </c>
      <c r="J984" s="155">
        <f t="shared" si="196"/>
        <v>0</v>
      </c>
      <c r="K984" s="155">
        <f t="shared" si="197"/>
        <v>0</v>
      </c>
      <c r="L984" s="155">
        <f>IF(F984="Current ASP",IF(ISERROR(VLOOKUP(A984,#REF!,3,FALSE)),1,1-VLOOKUP(A984,#REF!,3,FALSE)),0)</f>
        <v>0</v>
      </c>
      <c r="M984" s="137">
        <v>1300.5131810800001</v>
      </c>
      <c r="N984" s="154">
        <f t="shared" si="198"/>
        <v>1300.5131810800001</v>
      </c>
      <c r="O984" s="154">
        <f t="shared" si="199"/>
        <v>0</v>
      </c>
      <c r="P984" s="154">
        <f t="shared" si="200"/>
        <v>0</v>
      </c>
      <c r="Q984" s="154">
        <v>449.36906782831755</v>
      </c>
      <c r="R984" s="154">
        <f t="shared" si="201"/>
        <v>449.36906782831755</v>
      </c>
      <c r="S984" s="154">
        <f t="shared" si="202"/>
        <v>0</v>
      </c>
      <c r="T984" s="154">
        <f t="shared" si="203"/>
        <v>0</v>
      </c>
      <c r="U984" s="154">
        <f t="shared" si="204"/>
        <v>1749.8822489083177</v>
      </c>
      <c r="V984" s="154">
        <f t="shared" si="205"/>
        <v>0</v>
      </c>
      <c r="W984" s="154">
        <f t="shared" si="206"/>
        <v>0</v>
      </c>
      <c r="X984" s="137">
        <f t="shared" si="207"/>
        <v>0</v>
      </c>
      <c r="Y984" s="137">
        <f t="shared" si="208"/>
        <v>0</v>
      </c>
    </row>
    <row r="985" spans="1:25">
      <c r="A985" s="153">
        <v>2215</v>
      </c>
      <c r="B985" s="153" t="s">
        <v>164</v>
      </c>
      <c r="C985" s="153" t="s">
        <v>165</v>
      </c>
      <c r="D985" s="153" t="s">
        <v>387</v>
      </c>
      <c r="E985" s="153" t="s">
        <v>167</v>
      </c>
      <c r="F985" s="136" t="s">
        <v>168</v>
      </c>
      <c r="G985" s="154">
        <v>37.185840683400002</v>
      </c>
      <c r="H985" s="154">
        <v>0</v>
      </c>
      <c r="I985" s="154">
        <v>0</v>
      </c>
      <c r="J985" s="155">
        <f t="shared" si="196"/>
        <v>0</v>
      </c>
      <c r="K985" s="155">
        <f t="shared" si="197"/>
        <v>0</v>
      </c>
      <c r="L985" s="155">
        <f>IF(F985="Current ASP",IF(ISERROR(VLOOKUP(A985,#REF!,3,FALSE)),1,1-VLOOKUP(A985,#REF!,3,FALSE)),0)</f>
        <v>0</v>
      </c>
      <c r="M985" s="137">
        <v>3280.19445761</v>
      </c>
      <c r="N985" s="154">
        <f t="shared" si="198"/>
        <v>3280.19445761</v>
      </c>
      <c r="O985" s="154">
        <f t="shared" si="199"/>
        <v>0</v>
      </c>
      <c r="P985" s="154">
        <f t="shared" si="200"/>
        <v>0</v>
      </c>
      <c r="Q985" s="154">
        <v>624.47528635904723</v>
      </c>
      <c r="R985" s="154">
        <f t="shared" si="201"/>
        <v>624.47528635904723</v>
      </c>
      <c r="S985" s="154">
        <f t="shared" si="202"/>
        <v>0</v>
      </c>
      <c r="T985" s="154">
        <f t="shared" si="203"/>
        <v>0</v>
      </c>
      <c r="U985" s="154">
        <f t="shared" si="204"/>
        <v>3904.669743969047</v>
      </c>
      <c r="V985" s="154">
        <f t="shared" si="205"/>
        <v>0</v>
      </c>
      <c r="W985" s="154">
        <f t="shared" si="206"/>
        <v>0</v>
      </c>
      <c r="X985" s="137">
        <f t="shared" si="207"/>
        <v>0</v>
      </c>
      <c r="Y985" s="137">
        <f t="shared" si="208"/>
        <v>0</v>
      </c>
    </row>
    <row r="986" spans="1:25">
      <c r="A986" s="153">
        <v>2216</v>
      </c>
      <c r="B986" s="153" t="s">
        <v>164</v>
      </c>
      <c r="C986" s="153" t="s">
        <v>165</v>
      </c>
      <c r="D986" s="153" t="s">
        <v>388</v>
      </c>
      <c r="E986" s="153" t="s">
        <v>167</v>
      </c>
      <c r="F986" s="136" t="s">
        <v>168</v>
      </c>
      <c r="G986" s="154">
        <v>20.086617599</v>
      </c>
      <c r="H986" s="154">
        <v>0</v>
      </c>
      <c r="I986" s="154">
        <v>0</v>
      </c>
      <c r="J986" s="155">
        <f t="shared" si="196"/>
        <v>0</v>
      </c>
      <c r="K986" s="155">
        <f t="shared" si="197"/>
        <v>0</v>
      </c>
      <c r="L986" s="155">
        <f>IF(F986="Current ASP",IF(ISERROR(VLOOKUP(A986,#REF!,3,FALSE)),1,1-VLOOKUP(A986,#REF!,3,FALSE)),0)</f>
        <v>0</v>
      </c>
      <c r="M986" s="137">
        <v>1923.963033</v>
      </c>
      <c r="N986" s="154">
        <f t="shared" si="198"/>
        <v>1923.963033</v>
      </c>
      <c r="O986" s="154">
        <f t="shared" si="199"/>
        <v>0</v>
      </c>
      <c r="P986" s="154">
        <f t="shared" si="200"/>
        <v>0</v>
      </c>
      <c r="Q986" s="154">
        <v>687.38928043249996</v>
      </c>
      <c r="R986" s="154">
        <f t="shared" si="201"/>
        <v>687.38928043249996</v>
      </c>
      <c r="S986" s="154">
        <f t="shared" si="202"/>
        <v>0</v>
      </c>
      <c r="T986" s="154">
        <f t="shared" si="203"/>
        <v>0</v>
      </c>
      <c r="U986" s="154">
        <f t="shared" si="204"/>
        <v>2611.3523134325001</v>
      </c>
      <c r="V986" s="154">
        <f t="shared" si="205"/>
        <v>0</v>
      </c>
      <c r="W986" s="154">
        <f t="shared" si="206"/>
        <v>0</v>
      </c>
      <c r="X986" s="137">
        <f t="shared" si="207"/>
        <v>0</v>
      </c>
      <c r="Y986" s="137">
        <f t="shared" si="208"/>
        <v>0</v>
      </c>
    </row>
    <row r="987" spans="1:25">
      <c r="A987" s="153">
        <v>2217</v>
      </c>
      <c r="B987" s="153" t="s">
        <v>164</v>
      </c>
      <c r="C987" s="153" t="s">
        <v>165</v>
      </c>
      <c r="D987" s="153" t="s">
        <v>388</v>
      </c>
      <c r="E987" s="153" t="s">
        <v>167</v>
      </c>
      <c r="F987" s="136" t="s">
        <v>168</v>
      </c>
      <c r="G987" s="154">
        <v>19.595669153700001</v>
      </c>
      <c r="H987" s="154">
        <v>0</v>
      </c>
      <c r="I987" s="154">
        <v>0</v>
      </c>
      <c r="J987" s="155">
        <f t="shared" si="196"/>
        <v>0</v>
      </c>
      <c r="K987" s="155">
        <f t="shared" si="197"/>
        <v>0</v>
      </c>
      <c r="L987" s="155">
        <f>IF(F987="Current ASP",IF(ISERROR(VLOOKUP(A987,#REF!,3,FALSE)),1,1-VLOOKUP(A987,#REF!,3,FALSE)),0)</f>
        <v>0</v>
      </c>
      <c r="M987" s="137">
        <v>1489.0845222299999</v>
      </c>
      <c r="N987" s="154">
        <f t="shared" si="198"/>
        <v>1489.0845222299999</v>
      </c>
      <c r="O987" s="154">
        <f t="shared" si="199"/>
        <v>0</v>
      </c>
      <c r="P987" s="154">
        <f t="shared" si="200"/>
        <v>0</v>
      </c>
      <c r="Q987" s="154">
        <v>344.06433179372226</v>
      </c>
      <c r="R987" s="154">
        <f t="shared" si="201"/>
        <v>344.06433179372226</v>
      </c>
      <c r="S987" s="154">
        <f t="shared" si="202"/>
        <v>0</v>
      </c>
      <c r="T987" s="154">
        <f t="shared" si="203"/>
        <v>0</v>
      </c>
      <c r="U987" s="154">
        <f t="shared" si="204"/>
        <v>1833.1488540237222</v>
      </c>
      <c r="V987" s="154">
        <f t="shared" si="205"/>
        <v>0</v>
      </c>
      <c r="W987" s="154">
        <f t="shared" si="206"/>
        <v>0</v>
      </c>
      <c r="X987" s="137">
        <f t="shared" si="207"/>
        <v>0</v>
      </c>
      <c r="Y987" s="137">
        <f t="shared" si="208"/>
        <v>0</v>
      </c>
    </row>
    <row r="988" spans="1:25">
      <c r="A988" s="153">
        <v>2218</v>
      </c>
      <c r="B988" s="153" t="s">
        <v>164</v>
      </c>
      <c r="C988" s="153" t="s">
        <v>165</v>
      </c>
      <c r="D988" s="153" t="s">
        <v>388</v>
      </c>
      <c r="E988" s="153" t="s">
        <v>167</v>
      </c>
      <c r="F988" s="136" t="s">
        <v>168</v>
      </c>
      <c r="G988" s="154">
        <v>22.6356517551</v>
      </c>
      <c r="H988" s="154">
        <v>0</v>
      </c>
      <c r="I988" s="154">
        <v>0</v>
      </c>
      <c r="J988" s="155">
        <f t="shared" si="196"/>
        <v>0</v>
      </c>
      <c r="K988" s="155">
        <f t="shared" si="197"/>
        <v>0</v>
      </c>
      <c r="L988" s="155">
        <f>IF(F988="Current ASP",IF(ISERROR(VLOOKUP(A988,#REF!,3,FALSE)),1,1-VLOOKUP(A988,#REF!,3,FALSE)),0)</f>
        <v>0</v>
      </c>
      <c r="M988" s="137">
        <v>1194.85144691</v>
      </c>
      <c r="N988" s="154">
        <f t="shared" si="198"/>
        <v>1194.85144691</v>
      </c>
      <c r="O988" s="154">
        <f t="shared" si="199"/>
        <v>0</v>
      </c>
      <c r="P988" s="154">
        <f t="shared" si="200"/>
        <v>0</v>
      </c>
      <c r="Q988" s="154">
        <v>212.01498756864953</v>
      </c>
      <c r="R988" s="154">
        <f t="shared" si="201"/>
        <v>212.01498756864953</v>
      </c>
      <c r="S988" s="154">
        <f t="shared" si="202"/>
        <v>0</v>
      </c>
      <c r="T988" s="154">
        <f t="shared" si="203"/>
        <v>0</v>
      </c>
      <c r="U988" s="154">
        <f t="shared" si="204"/>
        <v>1406.8664344786496</v>
      </c>
      <c r="V988" s="154">
        <f t="shared" si="205"/>
        <v>0</v>
      </c>
      <c r="W988" s="154">
        <f t="shared" si="206"/>
        <v>0</v>
      </c>
      <c r="X988" s="137">
        <f t="shared" si="207"/>
        <v>0</v>
      </c>
      <c r="Y988" s="137">
        <f t="shared" si="208"/>
        <v>0</v>
      </c>
    </row>
    <row r="989" spans="1:25">
      <c r="A989" s="153">
        <v>2219</v>
      </c>
      <c r="B989" s="153" t="s">
        <v>164</v>
      </c>
      <c r="C989" s="153" t="s">
        <v>165</v>
      </c>
      <c r="D989" s="153" t="s">
        <v>388</v>
      </c>
      <c r="E989" s="153" t="s">
        <v>167</v>
      </c>
      <c r="F989" s="136" t="s">
        <v>168</v>
      </c>
      <c r="G989" s="154">
        <v>16.6498605303</v>
      </c>
      <c r="H989" s="154">
        <v>0</v>
      </c>
      <c r="I989" s="154">
        <v>0</v>
      </c>
      <c r="J989" s="155">
        <f t="shared" si="196"/>
        <v>0</v>
      </c>
      <c r="K989" s="155">
        <f t="shared" si="197"/>
        <v>0</v>
      </c>
      <c r="L989" s="155">
        <f>IF(F989="Current ASP",IF(ISERROR(VLOOKUP(A989,#REF!,3,FALSE)),1,1-VLOOKUP(A989,#REF!,3,FALSE)),0)</f>
        <v>0</v>
      </c>
      <c r="M989" s="137">
        <v>1328.5878593299999</v>
      </c>
      <c r="N989" s="154">
        <f t="shared" si="198"/>
        <v>1328.5878593299999</v>
      </c>
      <c r="O989" s="154">
        <f t="shared" si="199"/>
        <v>0</v>
      </c>
      <c r="P989" s="154">
        <f t="shared" si="200"/>
        <v>0</v>
      </c>
      <c r="Q989" s="154">
        <v>301.10795651476053</v>
      </c>
      <c r="R989" s="154">
        <f t="shared" si="201"/>
        <v>301.10795651476053</v>
      </c>
      <c r="S989" s="154">
        <f t="shared" si="202"/>
        <v>0</v>
      </c>
      <c r="T989" s="154">
        <f t="shared" si="203"/>
        <v>0</v>
      </c>
      <c r="U989" s="154">
        <f t="shared" si="204"/>
        <v>1629.6958158447605</v>
      </c>
      <c r="V989" s="154">
        <f t="shared" si="205"/>
        <v>0</v>
      </c>
      <c r="W989" s="154">
        <f t="shared" si="206"/>
        <v>0</v>
      </c>
      <c r="X989" s="137">
        <f t="shared" si="207"/>
        <v>0</v>
      </c>
      <c r="Y989" s="137">
        <f t="shared" si="208"/>
        <v>0</v>
      </c>
    </row>
    <row r="990" spans="1:25">
      <c r="A990" s="153">
        <v>2220</v>
      </c>
      <c r="B990" s="153" t="s">
        <v>164</v>
      </c>
      <c r="C990" s="153" t="s">
        <v>165</v>
      </c>
      <c r="D990" s="153" t="s">
        <v>388</v>
      </c>
      <c r="E990" s="153" t="s">
        <v>167</v>
      </c>
      <c r="F990" s="136" t="s">
        <v>168</v>
      </c>
      <c r="G990" s="154">
        <v>29.4238125589</v>
      </c>
      <c r="H990" s="154">
        <v>0</v>
      </c>
      <c r="I990" s="154">
        <v>0</v>
      </c>
      <c r="J990" s="155">
        <f t="shared" si="196"/>
        <v>0</v>
      </c>
      <c r="K990" s="155">
        <f t="shared" si="197"/>
        <v>0</v>
      </c>
      <c r="L990" s="155">
        <f>IF(F990="Current ASP",IF(ISERROR(VLOOKUP(A990,#REF!,3,FALSE)),1,1-VLOOKUP(A990,#REF!,3,FALSE)),0)</f>
        <v>0</v>
      </c>
      <c r="M990" s="137">
        <v>1235.516574</v>
      </c>
      <c r="N990" s="154">
        <f t="shared" si="198"/>
        <v>1235.516574</v>
      </c>
      <c r="O990" s="154">
        <f t="shared" si="199"/>
        <v>0</v>
      </c>
      <c r="P990" s="154">
        <f t="shared" si="200"/>
        <v>0</v>
      </c>
      <c r="Q990" s="154">
        <v>167.84219660153917</v>
      </c>
      <c r="R990" s="154">
        <f t="shared" si="201"/>
        <v>167.84219660153917</v>
      </c>
      <c r="S990" s="154">
        <f t="shared" si="202"/>
        <v>0</v>
      </c>
      <c r="T990" s="154">
        <f t="shared" si="203"/>
        <v>0</v>
      </c>
      <c r="U990" s="154">
        <f t="shared" si="204"/>
        <v>1403.3587706015392</v>
      </c>
      <c r="V990" s="154">
        <f t="shared" si="205"/>
        <v>0</v>
      </c>
      <c r="W990" s="154">
        <f t="shared" si="206"/>
        <v>0</v>
      </c>
      <c r="X990" s="137">
        <f t="shared" si="207"/>
        <v>0</v>
      </c>
      <c r="Y990" s="137">
        <f t="shared" si="208"/>
        <v>0</v>
      </c>
    </row>
    <row r="991" spans="1:25">
      <c r="A991" s="153">
        <v>2221</v>
      </c>
      <c r="B991" s="153" t="s">
        <v>164</v>
      </c>
      <c r="C991" s="153" t="s">
        <v>165</v>
      </c>
      <c r="D991" s="153" t="s">
        <v>388</v>
      </c>
      <c r="E991" s="153" t="s">
        <v>167</v>
      </c>
      <c r="F991" s="136" t="s">
        <v>168</v>
      </c>
      <c r="G991" s="154">
        <v>51.291898847500001</v>
      </c>
      <c r="H991" s="154">
        <v>0</v>
      </c>
      <c r="I991" s="154">
        <v>0</v>
      </c>
      <c r="J991" s="155">
        <f t="shared" si="196"/>
        <v>0</v>
      </c>
      <c r="K991" s="155">
        <f t="shared" si="197"/>
        <v>0</v>
      </c>
      <c r="L991" s="155">
        <f>IF(F991="Current ASP",IF(ISERROR(VLOOKUP(A991,#REF!,3,FALSE)),1,1-VLOOKUP(A991,#REF!,3,FALSE)),0)</f>
        <v>0</v>
      </c>
      <c r="M991" s="137">
        <v>3077.22472728</v>
      </c>
      <c r="N991" s="154">
        <f t="shared" si="198"/>
        <v>3077.22472728</v>
      </c>
      <c r="O991" s="154">
        <f t="shared" si="199"/>
        <v>0</v>
      </c>
      <c r="P991" s="154">
        <f t="shared" si="200"/>
        <v>0</v>
      </c>
      <c r="Q991" s="154">
        <v>362.84121557135353</v>
      </c>
      <c r="R991" s="154">
        <f t="shared" si="201"/>
        <v>362.84121557135353</v>
      </c>
      <c r="S991" s="154">
        <f t="shared" si="202"/>
        <v>0</v>
      </c>
      <c r="T991" s="154">
        <f t="shared" si="203"/>
        <v>0</v>
      </c>
      <c r="U991" s="154">
        <f t="shared" si="204"/>
        <v>3440.0659428513536</v>
      </c>
      <c r="V991" s="154">
        <f t="shared" si="205"/>
        <v>0</v>
      </c>
      <c r="W991" s="154">
        <f t="shared" si="206"/>
        <v>0</v>
      </c>
      <c r="X991" s="137">
        <f t="shared" si="207"/>
        <v>0</v>
      </c>
      <c r="Y991" s="137">
        <f t="shared" si="208"/>
        <v>0</v>
      </c>
    </row>
    <row r="992" spans="1:25">
      <c r="A992" s="153">
        <v>2222</v>
      </c>
      <c r="B992" s="153" t="s">
        <v>164</v>
      </c>
      <c r="C992" s="153" t="s">
        <v>165</v>
      </c>
      <c r="D992" s="153" t="s">
        <v>383</v>
      </c>
      <c r="E992" s="153" t="s">
        <v>167</v>
      </c>
      <c r="F992" s="136" t="s">
        <v>168</v>
      </c>
      <c r="G992" s="154">
        <v>7.8164138772599996</v>
      </c>
      <c r="H992" s="154">
        <v>0</v>
      </c>
      <c r="I992" s="154">
        <v>0</v>
      </c>
      <c r="J992" s="155">
        <f t="shared" si="196"/>
        <v>0</v>
      </c>
      <c r="K992" s="155">
        <f t="shared" si="197"/>
        <v>0</v>
      </c>
      <c r="L992" s="155">
        <f>IF(F992="Current ASP",IF(ISERROR(VLOOKUP(A992,#REF!,3,FALSE)),1,1-VLOOKUP(A992,#REF!,3,FALSE)),0)</f>
        <v>0</v>
      </c>
      <c r="M992" s="137">
        <v>541.01418709799998</v>
      </c>
      <c r="N992" s="154">
        <f t="shared" si="198"/>
        <v>541.01418709799998</v>
      </c>
      <c r="O992" s="154">
        <f t="shared" si="199"/>
        <v>0</v>
      </c>
      <c r="P992" s="154">
        <f t="shared" si="200"/>
        <v>0</v>
      </c>
      <c r="Q992" s="154">
        <v>6095.8319675379425</v>
      </c>
      <c r="R992" s="154">
        <f t="shared" si="201"/>
        <v>6095.8319675379425</v>
      </c>
      <c r="S992" s="154">
        <f t="shared" si="202"/>
        <v>0</v>
      </c>
      <c r="T992" s="154">
        <f t="shared" si="203"/>
        <v>0</v>
      </c>
      <c r="U992" s="154">
        <f t="shared" si="204"/>
        <v>6636.8461546359422</v>
      </c>
      <c r="V992" s="154">
        <f t="shared" si="205"/>
        <v>0</v>
      </c>
      <c r="W992" s="154">
        <f t="shared" si="206"/>
        <v>0</v>
      </c>
      <c r="X992" s="137">
        <f t="shared" si="207"/>
        <v>0</v>
      </c>
      <c r="Y992" s="137">
        <f t="shared" si="208"/>
        <v>0</v>
      </c>
    </row>
    <row r="993" spans="1:25">
      <c r="A993" s="153">
        <v>2223</v>
      </c>
      <c r="B993" s="153" t="s">
        <v>164</v>
      </c>
      <c r="C993" s="153" t="s">
        <v>165</v>
      </c>
      <c r="D993" s="153" t="s">
        <v>388</v>
      </c>
      <c r="E993" s="153" t="s">
        <v>167</v>
      </c>
      <c r="F993" s="136" t="s">
        <v>168</v>
      </c>
      <c r="G993" s="154">
        <v>21.940210280500001</v>
      </c>
      <c r="H993" s="154">
        <v>0</v>
      </c>
      <c r="I993" s="154">
        <v>0</v>
      </c>
      <c r="J993" s="155">
        <f t="shared" si="196"/>
        <v>0</v>
      </c>
      <c r="K993" s="155">
        <f t="shared" si="197"/>
        <v>0</v>
      </c>
      <c r="L993" s="155">
        <f>IF(F993="Current ASP",IF(ISERROR(VLOOKUP(A993,#REF!,3,FALSE)),1,1-VLOOKUP(A993,#REF!,3,FALSE)),0)</f>
        <v>0</v>
      </c>
      <c r="M993" s="137">
        <v>0</v>
      </c>
      <c r="N993" s="154">
        <f t="shared" si="198"/>
        <v>0</v>
      </c>
      <c r="O993" s="154">
        <f t="shared" si="199"/>
        <v>0</v>
      </c>
      <c r="P993" s="154">
        <f t="shared" si="200"/>
        <v>0</v>
      </c>
      <c r="Q993" s="154">
        <v>54.841298532846494</v>
      </c>
      <c r="R993" s="154">
        <f t="shared" si="201"/>
        <v>54.841298532846494</v>
      </c>
      <c r="S993" s="154">
        <f t="shared" si="202"/>
        <v>0</v>
      </c>
      <c r="T993" s="154">
        <f t="shared" si="203"/>
        <v>0</v>
      </c>
      <c r="U993" s="154">
        <f t="shared" si="204"/>
        <v>54.841298532846494</v>
      </c>
      <c r="V993" s="154">
        <f t="shared" si="205"/>
        <v>0</v>
      </c>
      <c r="W993" s="154">
        <f t="shared" si="206"/>
        <v>0</v>
      </c>
      <c r="X993" s="137">
        <f t="shared" si="207"/>
        <v>0</v>
      </c>
      <c r="Y993" s="137">
        <f t="shared" si="208"/>
        <v>0</v>
      </c>
    </row>
    <row r="994" spans="1:25">
      <c r="A994" s="153">
        <v>2224</v>
      </c>
      <c r="B994" s="153" t="s">
        <v>164</v>
      </c>
      <c r="C994" s="153" t="s">
        <v>165</v>
      </c>
      <c r="D994" s="153" t="s">
        <v>388</v>
      </c>
      <c r="E994" s="153" t="s">
        <v>167</v>
      </c>
      <c r="F994" s="136" t="s">
        <v>168</v>
      </c>
      <c r="G994" s="154">
        <v>16.7460769381</v>
      </c>
      <c r="H994" s="154">
        <v>0</v>
      </c>
      <c r="I994" s="154">
        <v>0</v>
      </c>
      <c r="J994" s="155">
        <f t="shared" si="196"/>
        <v>0</v>
      </c>
      <c r="K994" s="155">
        <f t="shared" si="197"/>
        <v>0</v>
      </c>
      <c r="L994" s="155">
        <f>IF(F994="Current ASP",IF(ISERROR(VLOOKUP(A994,#REF!,3,FALSE)),1,1-VLOOKUP(A994,#REF!,3,FALSE)),0)</f>
        <v>0</v>
      </c>
      <c r="M994" s="137">
        <v>823.301940737</v>
      </c>
      <c r="N994" s="154">
        <f t="shared" si="198"/>
        <v>823.301940737</v>
      </c>
      <c r="O994" s="154">
        <f t="shared" si="199"/>
        <v>0</v>
      </c>
      <c r="P994" s="154">
        <f t="shared" si="200"/>
        <v>0</v>
      </c>
      <c r="Q994" s="154">
        <v>45.388131681060578</v>
      </c>
      <c r="R994" s="154">
        <f t="shared" si="201"/>
        <v>45.388131681060578</v>
      </c>
      <c r="S994" s="154">
        <f t="shared" si="202"/>
        <v>0</v>
      </c>
      <c r="T994" s="154">
        <f t="shared" si="203"/>
        <v>0</v>
      </c>
      <c r="U994" s="154">
        <f t="shared" si="204"/>
        <v>868.69007241806059</v>
      </c>
      <c r="V994" s="154">
        <f t="shared" si="205"/>
        <v>0</v>
      </c>
      <c r="W994" s="154">
        <f t="shared" si="206"/>
        <v>0</v>
      </c>
      <c r="X994" s="137">
        <f t="shared" si="207"/>
        <v>0</v>
      </c>
      <c r="Y994" s="137">
        <f t="shared" si="208"/>
        <v>0</v>
      </c>
    </row>
    <row r="995" spans="1:25">
      <c r="A995" s="153">
        <v>2225</v>
      </c>
      <c r="B995" s="153" t="s">
        <v>164</v>
      </c>
      <c r="C995" s="153" t="s">
        <v>165</v>
      </c>
      <c r="D995" s="153" t="s">
        <v>387</v>
      </c>
      <c r="E995" s="153" t="s">
        <v>167</v>
      </c>
      <c r="F995" s="136" t="s">
        <v>168</v>
      </c>
      <c r="G995" s="154">
        <v>12.3635278007</v>
      </c>
      <c r="H995" s="154">
        <v>0</v>
      </c>
      <c r="I995" s="154">
        <v>0</v>
      </c>
      <c r="J995" s="155">
        <f t="shared" si="196"/>
        <v>0</v>
      </c>
      <c r="K995" s="155">
        <f t="shared" si="197"/>
        <v>0</v>
      </c>
      <c r="L995" s="155">
        <f>IF(F995="Current ASP",IF(ISERROR(VLOOKUP(A995,#REF!,3,FALSE)),1,1-VLOOKUP(A995,#REF!,3,FALSE)),0)</f>
        <v>0</v>
      </c>
      <c r="M995" s="137">
        <v>679.74675906499999</v>
      </c>
      <c r="N995" s="154">
        <f t="shared" si="198"/>
        <v>679.74675906499999</v>
      </c>
      <c r="O995" s="154">
        <f t="shared" si="199"/>
        <v>0</v>
      </c>
      <c r="P995" s="154">
        <f t="shared" si="200"/>
        <v>0</v>
      </c>
      <c r="Q995" s="154">
        <v>139.33872300845292</v>
      </c>
      <c r="R995" s="154">
        <f t="shared" si="201"/>
        <v>139.33872300845292</v>
      </c>
      <c r="S995" s="154">
        <f t="shared" si="202"/>
        <v>0</v>
      </c>
      <c r="T995" s="154">
        <f t="shared" si="203"/>
        <v>0</v>
      </c>
      <c r="U995" s="154">
        <f t="shared" si="204"/>
        <v>819.08548207345291</v>
      </c>
      <c r="V995" s="154">
        <f t="shared" si="205"/>
        <v>0</v>
      </c>
      <c r="W995" s="154">
        <f t="shared" si="206"/>
        <v>0</v>
      </c>
      <c r="X995" s="137">
        <f t="shared" si="207"/>
        <v>0</v>
      </c>
      <c r="Y995" s="137">
        <f t="shared" si="208"/>
        <v>0</v>
      </c>
    </row>
    <row r="996" spans="1:25">
      <c r="A996" s="153">
        <v>2226</v>
      </c>
      <c r="B996" s="153" t="s">
        <v>164</v>
      </c>
      <c r="C996" s="153" t="s">
        <v>165</v>
      </c>
      <c r="D996" s="153" t="s">
        <v>387</v>
      </c>
      <c r="E996" s="153" t="s">
        <v>167</v>
      </c>
      <c r="F996" s="136" t="s">
        <v>168</v>
      </c>
      <c r="G996" s="154">
        <v>33.832893872</v>
      </c>
      <c r="H996" s="154">
        <v>0</v>
      </c>
      <c r="I996" s="154">
        <v>0</v>
      </c>
      <c r="J996" s="155">
        <f t="shared" si="196"/>
        <v>0</v>
      </c>
      <c r="K996" s="155">
        <f t="shared" si="197"/>
        <v>0</v>
      </c>
      <c r="L996" s="155">
        <f>IF(F996="Current ASP",IF(ISERROR(VLOOKUP(A996,#REF!,3,FALSE)),1,1-VLOOKUP(A996,#REF!,3,FALSE)),0)</f>
        <v>0</v>
      </c>
      <c r="M996" s="137">
        <v>3273.2412902199999</v>
      </c>
      <c r="N996" s="154">
        <f t="shared" si="198"/>
        <v>3273.2412902199999</v>
      </c>
      <c r="O996" s="154">
        <f t="shared" si="199"/>
        <v>0</v>
      </c>
      <c r="P996" s="154">
        <f t="shared" si="200"/>
        <v>0</v>
      </c>
      <c r="Q996" s="154">
        <v>5819.8322003015965</v>
      </c>
      <c r="R996" s="154">
        <f t="shared" si="201"/>
        <v>5819.8322003015965</v>
      </c>
      <c r="S996" s="154">
        <f t="shared" si="202"/>
        <v>0</v>
      </c>
      <c r="T996" s="154">
        <f t="shared" si="203"/>
        <v>0</v>
      </c>
      <c r="U996" s="154">
        <f t="shared" si="204"/>
        <v>9093.0734905215959</v>
      </c>
      <c r="V996" s="154">
        <f t="shared" si="205"/>
        <v>0</v>
      </c>
      <c r="W996" s="154">
        <f t="shared" si="206"/>
        <v>0</v>
      </c>
      <c r="X996" s="137">
        <f t="shared" si="207"/>
        <v>0</v>
      </c>
      <c r="Y996" s="137">
        <f t="shared" si="208"/>
        <v>0</v>
      </c>
    </row>
    <row r="997" spans="1:25">
      <c r="A997" s="153">
        <v>2227</v>
      </c>
      <c r="B997" s="153" t="s">
        <v>164</v>
      </c>
      <c r="C997" s="153" t="s">
        <v>165</v>
      </c>
      <c r="D997" s="153" t="s">
        <v>387</v>
      </c>
      <c r="E997" s="153" t="s">
        <v>167</v>
      </c>
      <c r="F997" s="136" t="s">
        <v>168</v>
      </c>
      <c r="G997" s="154">
        <v>16.0644008244</v>
      </c>
      <c r="H997" s="154">
        <v>0</v>
      </c>
      <c r="I997" s="154">
        <v>0</v>
      </c>
      <c r="J997" s="155">
        <f t="shared" si="196"/>
        <v>0</v>
      </c>
      <c r="K997" s="155">
        <f t="shared" si="197"/>
        <v>0</v>
      </c>
      <c r="L997" s="155">
        <f>IF(F997="Current ASP",IF(ISERROR(VLOOKUP(A997,#REF!,3,FALSE)),1,1-VLOOKUP(A997,#REF!,3,FALSE)),0)</f>
        <v>0</v>
      </c>
      <c r="M997" s="137">
        <v>0</v>
      </c>
      <c r="N997" s="154">
        <f t="shared" si="198"/>
        <v>0</v>
      </c>
      <c r="O997" s="154">
        <f t="shared" si="199"/>
        <v>0</v>
      </c>
      <c r="P997" s="154">
        <f t="shared" si="200"/>
        <v>0</v>
      </c>
      <c r="Q997" s="154">
        <v>36.37600938707061</v>
      </c>
      <c r="R997" s="154">
        <f t="shared" si="201"/>
        <v>36.37600938707061</v>
      </c>
      <c r="S997" s="154">
        <f t="shared" si="202"/>
        <v>0</v>
      </c>
      <c r="T997" s="154">
        <f t="shared" si="203"/>
        <v>0</v>
      </c>
      <c r="U997" s="154">
        <f t="shared" si="204"/>
        <v>36.37600938707061</v>
      </c>
      <c r="V997" s="154">
        <f t="shared" si="205"/>
        <v>0</v>
      </c>
      <c r="W997" s="154">
        <f t="shared" si="206"/>
        <v>0</v>
      </c>
      <c r="X997" s="137">
        <f t="shared" si="207"/>
        <v>0</v>
      </c>
      <c r="Y997" s="137">
        <f t="shared" si="208"/>
        <v>0</v>
      </c>
    </row>
    <row r="998" spans="1:25">
      <c r="A998" s="153">
        <v>2228</v>
      </c>
      <c r="B998" s="153" t="s">
        <v>164</v>
      </c>
      <c r="C998" s="153" t="s">
        <v>165</v>
      </c>
      <c r="D998" s="153" t="s">
        <v>387</v>
      </c>
      <c r="E998" s="153" t="s">
        <v>167</v>
      </c>
      <c r="F998" s="136" t="s">
        <v>168</v>
      </c>
      <c r="G998" s="154">
        <v>11.2868253019</v>
      </c>
      <c r="H998" s="154">
        <v>0</v>
      </c>
      <c r="I998" s="154">
        <v>0</v>
      </c>
      <c r="J998" s="155">
        <f t="shared" si="196"/>
        <v>0</v>
      </c>
      <c r="K998" s="155">
        <f t="shared" si="197"/>
        <v>0</v>
      </c>
      <c r="L998" s="155">
        <f>IF(F998="Current ASP",IF(ISERROR(VLOOKUP(A998,#REF!,3,FALSE)),1,1-VLOOKUP(A998,#REF!,3,FALSE)),0)</f>
        <v>0</v>
      </c>
      <c r="M998" s="137">
        <v>0</v>
      </c>
      <c r="N998" s="154">
        <f t="shared" si="198"/>
        <v>0</v>
      </c>
      <c r="O998" s="154">
        <f t="shared" si="199"/>
        <v>0</v>
      </c>
      <c r="P998" s="154">
        <f t="shared" si="200"/>
        <v>0</v>
      </c>
      <c r="Q998" s="154">
        <v>477.06638831700866</v>
      </c>
      <c r="R998" s="154">
        <f t="shared" si="201"/>
        <v>477.06638831700866</v>
      </c>
      <c r="S998" s="154">
        <f t="shared" si="202"/>
        <v>0</v>
      </c>
      <c r="T998" s="154">
        <f t="shared" si="203"/>
        <v>0</v>
      </c>
      <c r="U998" s="154">
        <f t="shared" si="204"/>
        <v>477.06638831700866</v>
      </c>
      <c r="V998" s="154">
        <f t="shared" si="205"/>
        <v>0</v>
      </c>
      <c r="W998" s="154">
        <f t="shared" si="206"/>
        <v>0</v>
      </c>
      <c r="X998" s="137">
        <f t="shared" si="207"/>
        <v>0</v>
      </c>
      <c r="Y998" s="137">
        <f t="shared" si="208"/>
        <v>0</v>
      </c>
    </row>
    <row r="999" spans="1:25">
      <c r="A999" s="153">
        <v>2229</v>
      </c>
      <c r="B999" s="153" t="s">
        <v>164</v>
      </c>
      <c r="C999" s="153" t="s">
        <v>165</v>
      </c>
      <c r="D999" s="153" t="s">
        <v>384</v>
      </c>
      <c r="E999" s="153" t="s">
        <v>167</v>
      </c>
      <c r="F999" s="136" t="s">
        <v>168</v>
      </c>
      <c r="G999" s="154">
        <v>11.2897259772</v>
      </c>
      <c r="H999" s="154">
        <v>0</v>
      </c>
      <c r="I999" s="154">
        <v>0</v>
      </c>
      <c r="J999" s="155">
        <f t="shared" si="196"/>
        <v>0</v>
      </c>
      <c r="K999" s="155">
        <f t="shared" si="197"/>
        <v>0</v>
      </c>
      <c r="L999" s="155">
        <f>IF(F999="Current ASP",IF(ISERROR(VLOOKUP(A999,#REF!,3,FALSE)),1,1-VLOOKUP(A999,#REF!,3,FALSE)),0)</f>
        <v>0</v>
      </c>
      <c r="M999" s="137">
        <v>2711.7258505</v>
      </c>
      <c r="N999" s="154">
        <f t="shared" si="198"/>
        <v>2711.7258505</v>
      </c>
      <c r="O999" s="154">
        <f t="shared" si="199"/>
        <v>0</v>
      </c>
      <c r="P999" s="154">
        <f t="shared" si="200"/>
        <v>0</v>
      </c>
      <c r="Q999" s="154">
        <v>6041.5563753460856</v>
      </c>
      <c r="R999" s="154">
        <f t="shared" si="201"/>
        <v>6041.5563753460856</v>
      </c>
      <c r="S999" s="154">
        <f t="shared" si="202"/>
        <v>0</v>
      </c>
      <c r="T999" s="154">
        <f t="shared" si="203"/>
        <v>0</v>
      </c>
      <c r="U999" s="154">
        <f t="shared" si="204"/>
        <v>8753.2822258460856</v>
      </c>
      <c r="V999" s="154">
        <f t="shared" si="205"/>
        <v>0</v>
      </c>
      <c r="W999" s="154">
        <f t="shared" si="206"/>
        <v>0</v>
      </c>
      <c r="X999" s="137">
        <f t="shared" si="207"/>
        <v>0</v>
      </c>
      <c r="Y999" s="137">
        <f t="shared" si="208"/>
        <v>0</v>
      </c>
    </row>
    <row r="1000" spans="1:25">
      <c r="A1000" s="153">
        <v>2230</v>
      </c>
      <c r="B1000" s="153" t="s">
        <v>164</v>
      </c>
      <c r="C1000" s="153" t="s">
        <v>165</v>
      </c>
      <c r="D1000" s="153" t="s">
        <v>383</v>
      </c>
      <c r="E1000" s="153" t="s">
        <v>167</v>
      </c>
      <c r="F1000" s="136" t="s">
        <v>168</v>
      </c>
      <c r="G1000" s="154">
        <v>5.8924623241800003</v>
      </c>
      <c r="H1000" s="154">
        <v>0</v>
      </c>
      <c r="I1000" s="154">
        <v>0</v>
      </c>
      <c r="J1000" s="155">
        <f t="shared" si="196"/>
        <v>0</v>
      </c>
      <c r="K1000" s="155">
        <f t="shared" si="197"/>
        <v>0</v>
      </c>
      <c r="L1000" s="155">
        <f>IF(F1000="Current ASP",IF(ISERROR(VLOOKUP(A1000,#REF!,3,FALSE)),1,1-VLOOKUP(A1000,#REF!,3,FALSE)),0)</f>
        <v>0</v>
      </c>
      <c r="M1000" s="137">
        <v>735.67640195700005</v>
      </c>
      <c r="N1000" s="154">
        <f t="shared" si="198"/>
        <v>735.67640195700005</v>
      </c>
      <c r="O1000" s="154">
        <f t="shared" si="199"/>
        <v>0</v>
      </c>
      <c r="P1000" s="154">
        <f t="shared" si="200"/>
        <v>0</v>
      </c>
      <c r="Q1000" s="154">
        <v>6186.5408750085744</v>
      </c>
      <c r="R1000" s="154">
        <f t="shared" si="201"/>
        <v>6186.5408750085744</v>
      </c>
      <c r="S1000" s="154">
        <f t="shared" si="202"/>
        <v>0</v>
      </c>
      <c r="T1000" s="154">
        <f t="shared" si="203"/>
        <v>0</v>
      </c>
      <c r="U1000" s="154">
        <f t="shared" si="204"/>
        <v>6922.2172769655745</v>
      </c>
      <c r="V1000" s="154">
        <f t="shared" si="205"/>
        <v>0</v>
      </c>
      <c r="W1000" s="154">
        <f t="shared" si="206"/>
        <v>0</v>
      </c>
      <c r="X1000" s="137">
        <f t="shared" si="207"/>
        <v>0</v>
      </c>
      <c r="Y1000" s="137">
        <f t="shared" si="208"/>
        <v>0</v>
      </c>
    </row>
    <row r="1001" spans="1:25">
      <c r="A1001" s="153">
        <v>2231</v>
      </c>
      <c r="B1001" s="153" t="s">
        <v>164</v>
      </c>
      <c r="C1001" s="153" t="s">
        <v>165</v>
      </c>
      <c r="D1001" s="153" t="s">
        <v>387</v>
      </c>
      <c r="E1001" s="153" t="s">
        <v>167</v>
      </c>
      <c r="F1001" s="136" t="s">
        <v>168</v>
      </c>
      <c r="G1001" s="154">
        <v>17.3488349219</v>
      </c>
      <c r="H1001" s="154">
        <v>0</v>
      </c>
      <c r="I1001" s="154">
        <v>0</v>
      </c>
      <c r="J1001" s="155">
        <f t="shared" si="196"/>
        <v>0</v>
      </c>
      <c r="K1001" s="155">
        <f t="shared" si="197"/>
        <v>0</v>
      </c>
      <c r="L1001" s="155">
        <f>IF(F1001="Current ASP",IF(ISERROR(VLOOKUP(A1001,#REF!,3,FALSE)),1,1-VLOOKUP(A1001,#REF!,3,FALSE)),0)</f>
        <v>0</v>
      </c>
      <c r="M1001" s="137">
        <v>1533.4828617799999</v>
      </c>
      <c r="N1001" s="154">
        <f t="shared" si="198"/>
        <v>1533.4828617799999</v>
      </c>
      <c r="O1001" s="154">
        <f t="shared" si="199"/>
        <v>0</v>
      </c>
      <c r="P1001" s="154">
        <f t="shared" si="200"/>
        <v>0</v>
      </c>
      <c r="Q1001" s="154">
        <v>3146.0428292623569</v>
      </c>
      <c r="R1001" s="154">
        <f t="shared" si="201"/>
        <v>3146.0428292623569</v>
      </c>
      <c r="S1001" s="154">
        <f t="shared" si="202"/>
        <v>0</v>
      </c>
      <c r="T1001" s="154">
        <f t="shared" si="203"/>
        <v>0</v>
      </c>
      <c r="U1001" s="154">
        <f t="shared" si="204"/>
        <v>4679.5256910423568</v>
      </c>
      <c r="V1001" s="154">
        <f t="shared" si="205"/>
        <v>0</v>
      </c>
      <c r="W1001" s="154">
        <f t="shared" si="206"/>
        <v>0</v>
      </c>
      <c r="X1001" s="137">
        <f t="shared" si="207"/>
        <v>0</v>
      </c>
      <c r="Y1001" s="137">
        <f t="shared" si="208"/>
        <v>0</v>
      </c>
    </row>
    <row r="1002" spans="1:25">
      <c r="A1002" s="153">
        <v>2232</v>
      </c>
      <c r="B1002" s="153" t="s">
        <v>164</v>
      </c>
      <c r="C1002" s="153" t="s">
        <v>165</v>
      </c>
      <c r="D1002" s="153" t="s">
        <v>387</v>
      </c>
      <c r="E1002" s="153" t="s">
        <v>167</v>
      </c>
      <c r="F1002" s="136" t="s">
        <v>168</v>
      </c>
      <c r="G1002" s="154">
        <v>5.6307217033499999</v>
      </c>
      <c r="H1002" s="154">
        <v>0</v>
      </c>
      <c r="I1002" s="154">
        <v>0</v>
      </c>
      <c r="J1002" s="155">
        <f t="shared" si="196"/>
        <v>0</v>
      </c>
      <c r="K1002" s="155">
        <f t="shared" si="197"/>
        <v>0</v>
      </c>
      <c r="L1002" s="155">
        <f>IF(F1002="Current ASP",IF(ISERROR(VLOOKUP(A1002,#REF!,3,FALSE)),1,1-VLOOKUP(A1002,#REF!,3,FALSE)),0)</f>
        <v>0</v>
      </c>
      <c r="M1002" s="137">
        <v>2320.3674154700002</v>
      </c>
      <c r="N1002" s="154">
        <f t="shared" si="198"/>
        <v>2320.3674154700002</v>
      </c>
      <c r="O1002" s="154">
        <f t="shared" si="199"/>
        <v>0</v>
      </c>
      <c r="P1002" s="154">
        <f t="shared" si="200"/>
        <v>0</v>
      </c>
      <c r="Q1002" s="154">
        <v>305.59092397097754</v>
      </c>
      <c r="R1002" s="154">
        <f t="shared" si="201"/>
        <v>305.59092397097754</v>
      </c>
      <c r="S1002" s="154">
        <f t="shared" si="202"/>
        <v>0</v>
      </c>
      <c r="T1002" s="154">
        <f t="shared" si="203"/>
        <v>0</v>
      </c>
      <c r="U1002" s="154">
        <f t="shared" si="204"/>
        <v>2625.9583394409779</v>
      </c>
      <c r="V1002" s="154">
        <f t="shared" si="205"/>
        <v>0</v>
      </c>
      <c r="W1002" s="154">
        <f t="shared" si="206"/>
        <v>0</v>
      </c>
      <c r="X1002" s="137">
        <f t="shared" si="207"/>
        <v>0</v>
      </c>
      <c r="Y1002" s="137">
        <f t="shared" si="208"/>
        <v>0</v>
      </c>
    </row>
    <row r="1003" spans="1:25">
      <c r="A1003" s="153">
        <v>2233</v>
      </c>
      <c r="B1003" s="153" t="s">
        <v>164</v>
      </c>
      <c r="C1003" s="153" t="s">
        <v>165</v>
      </c>
      <c r="D1003" s="153" t="s">
        <v>388</v>
      </c>
      <c r="E1003" s="153" t="s">
        <v>167</v>
      </c>
      <c r="F1003" s="136" t="s">
        <v>168</v>
      </c>
      <c r="G1003" s="154">
        <v>6.1898848095499996</v>
      </c>
      <c r="H1003" s="154">
        <v>0</v>
      </c>
      <c r="I1003" s="154">
        <v>0</v>
      </c>
      <c r="J1003" s="155">
        <f t="shared" si="196"/>
        <v>0</v>
      </c>
      <c r="K1003" s="155">
        <f t="shared" si="197"/>
        <v>0</v>
      </c>
      <c r="L1003" s="155">
        <f>IF(F1003="Current ASP",IF(ISERROR(VLOOKUP(A1003,#REF!,3,FALSE)),1,1-VLOOKUP(A1003,#REF!,3,FALSE)),0)</f>
        <v>0</v>
      </c>
      <c r="M1003" s="137">
        <v>264.77705421500002</v>
      </c>
      <c r="N1003" s="154">
        <f t="shared" si="198"/>
        <v>264.77705421500002</v>
      </c>
      <c r="O1003" s="154">
        <f t="shared" si="199"/>
        <v>0</v>
      </c>
      <c r="P1003" s="154">
        <f t="shared" si="200"/>
        <v>0</v>
      </c>
      <c r="Q1003" s="154">
        <v>22.481556970585398</v>
      </c>
      <c r="R1003" s="154">
        <f t="shared" si="201"/>
        <v>22.481556970585398</v>
      </c>
      <c r="S1003" s="154">
        <f t="shared" si="202"/>
        <v>0</v>
      </c>
      <c r="T1003" s="154">
        <f t="shared" si="203"/>
        <v>0</v>
      </c>
      <c r="U1003" s="154">
        <f t="shared" si="204"/>
        <v>287.25861118558544</v>
      </c>
      <c r="V1003" s="154">
        <f t="shared" si="205"/>
        <v>0</v>
      </c>
      <c r="W1003" s="154">
        <f t="shared" si="206"/>
        <v>0</v>
      </c>
      <c r="X1003" s="137">
        <f t="shared" si="207"/>
        <v>0</v>
      </c>
      <c r="Y1003" s="137">
        <f t="shared" si="208"/>
        <v>0</v>
      </c>
    </row>
    <row r="1004" spans="1:25">
      <c r="A1004" s="153">
        <v>2301</v>
      </c>
      <c r="B1004" s="153" t="s">
        <v>164</v>
      </c>
      <c r="C1004" s="153" t="s">
        <v>165</v>
      </c>
      <c r="D1004" s="153" t="s">
        <v>389</v>
      </c>
      <c r="E1004" s="153" t="s">
        <v>167</v>
      </c>
      <c r="F1004" s="136" t="s">
        <v>168</v>
      </c>
      <c r="G1004" s="154">
        <v>22.4495709706</v>
      </c>
      <c r="H1004" s="154">
        <v>0</v>
      </c>
      <c r="I1004" s="154">
        <v>0</v>
      </c>
      <c r="J1004" s="155">
        <f t="shared" si="196"/>
        <v>0</v>
      </c>
      <c r="K1004" s="155">
        <f t="shared" si="197"/>
        <v>0</v>
      </c>
      <c r="L1004" s="155">
        <f>IF(F1004="Current ASP",IF(ISERROR(VLOOKUP(A1004,#REF!,3,FALSE)),1,1-VLOOKUP(A1004,#REF!,3,FALSE)),0)</f>
        <v>0</v>
      </c>
      <c r="M1004" s="137">
        <v>1091.8182638200001</v>
      </c>
      <c r="N1004" s="154">
        <f t="shared" si="198"/>
        <v>1091.8182638200001</v>
      </c>
      <c r="O1004" s="154">
        <f t="shared" si="199"/>
        <v>0</v>
      </c>
      <c r="P1004" s="154">
        <f t="shared" si="200"/>
        <v>0</v>
      </c>
      <c r="Q1004" s="154">
        <v>884.35119338866093</v>
      </c>
      <c r="R1004" s="154">
        <f t="shared" si="201"/>
        <v>884.35119338866093</v>
      </c>
      <c r="S1004" s="154">
        <f t="shared" si="202"/>
        <v>0</v>
      </c>
      <c r="T1004" s="154">
        <f t="shared" si="203"/>
        <v>0</v>
      </c>
      <c r="U1004" s="154">
        <f t="shared" si="204"/>
        <v>1976.169457208661</v>
      </c>
      <c r="V1004" s="154">
        <f t="shared" si="205"/>
        <v>0</v>
      </c>
      <c r="W1004" s="154">
        <f t="shared" si="206"/>
        <v>0</v>
      </c>
      <c r="X1004" s="137">
        <f t="shared" si="207"/>
        <v>0</v>
      </c>
      <c r="Y1004" s="137">
        <f t="shared" si="208"/>
        <v>0</v>
      </c>
    </row>
    <row r="1005" spans="1:25">
      <c r="A1005" s="153">
        <v>2302</v>
      </c>
      <c r="B1005" s="153" t="s">
        <v>164</v>
      </c>
      <c r="C1005" s="153" t="s">
        <v>165</v>
      </c>
      <c r="D1005" s="153" t="s">
        <v>390</v>
      </c>
      <c r="E1005" s="153" t="s">
        <v>167</v>
      </c>
      <c r="F1005" s="136" t="s">
        <v>168</v>
      </c>
      <c r="G1005" s="154">
        <v>25.804633496499999</v>
      </c>
      <c r="H1005" s="154">
        <v>0</v>
      </c>
      <c r="I1005" s="154">
        <v>0</v>
      </c>
      <c r="J1005" s="155">
        <f t="shared" si="196"/>
        <v>0</v>
      </c>
      <c r="K1005" s="155">
        <f t="shared" si="197"/>
        <v>0</v>
      </c>
      <c r="L1005" s="155">
        <f>IF(F1005="Current ASP",IF(ISERROR(VLOOKUP(A1005,#REF!,3,FALSE)),1,1-VLOOKUP(A1005,#REF!,3,FALSE)),0)</f>
        <v>0</v>
      </c>
      <c r="M1005" s="137">
        <v>1441.1801072600001</v>
      </c>
      <c r="N1005" s="154">
        <f t="shared" si="198"/>
        <v>1441.1801072600001</v>
      </c>
      <c r="O1005" s="154">
        <f t="shared" si="199"/>
        <v>0</v>
      </c>
      <c r="P1005" s="154">
        <f t="shared" si="200"/>
        <v>0</v>
      </c>
      <c r="Q1005" s="154">
        <v>473.4000249667107</v>
      </c>
      <c r="R1005" s="154">
        <f t="shared" si="201"/>
        <v>473.4000249667107</v>
      </c>
      <c r="S1005" s="154">
        <f t="shared" si="202"/>
        <v>0</v>
      </c>
      <c r="T1005" s="154">
        <f t="shared" si="203"/>
        <v>0</v>
      </c>
      <c r="U1005" s="154">
        <f t="shared" si="204"/>
        <v>1914.5801322267107</v>
      </c>
      <c r="V1005" s="154">
        <f t="shared" si="205"/>
        <v>0</v>
      </c>
      <c r="W1005" s="154">
        <f t="shared" si="206"/>
        <v>0</v>
      </c>
      <c r="X1005" s="137">
        <f t="shared" si="207"/>
        <v>0</v>
      </c>
      <c r="Y1005" s="137">
        <f t="shared" si="208"/>
        <v>0</v>
      </c>
    </row>
    <row r="1006" spans="1:25">
      <c r="A1006" s="153">
        <v>2303</v>
      </c>
      <c r="B1006" s="153" t="s">
        <v>164</v>
      </c>
      <c r="C1006" s="153" t="s">
        <v>165</v>
      </c>
      <c r="D1006" s="153" t="s">
        <v>389</v>
      </c>
      <c r="E1006" s="153" t="s">
        <v>167</v>
      </c>
      <c r="F1006" s="136" t="s">
        <v>168</v>
      </c>
      <c r="G1006" s="154">
        <v>59.642069419400002</v>
      </c>
      <c r="H1006" s="154">
        <v>0</v>
      </c>
      <c r="I1006" s="154">
        <v>0</v>
      </c>
      <c r="J1006" s="155">
        <f t="shared" si="196"/>
        <v>0</v>
      </c>
      <c r="K1006" s="155">
        <f t="shared" si="197"/>
        <v>0</v>
      </c>
      <c r="L1006" s="155">
        <f>IF(F1006="Current ASP",IF(ISERROR(VLOOKUP(A1006,#REF!,3,FALSE)),1,1-VLOOKUP(A1006,#REF!,3,FALSE)),0)</f>
        <v>0</v>
      </c>
      <c r="M1006" s="137">
        <v>2127.1531626699998</v>
      </c>
      <c r="N1006" s="154">
        <f t="shared" si="198"/>
        <v>2127.1531626699998</v>
      </c>
      <c r="O1006" s="154">
        <f t="shared" si="199"/>
        <v>0</v>
      </c>
      <c r="P1006" s="154">
        <f t="shared" si="200"/>
        <v>0</v>
      </c>
      <c r="Q1006" s="154">
        <v>1192.5458977099784</v>
      </c>
      <c r="R1006" s="154">
        <f t="shared" si="201"/>
        <v>1192.5458977099784</v>
      </c>
      <c r="S1006" s="154">
        <f t="shared" si="202"/>
        <v>0</v>
      </c>
      <c r="T1006" s="154">
        <f t="shared" si="203"/>
        <v>0</v>
      </c>
      <c r="U1006" s="154">
        <f t="shared" si="204"/>
        <v>3319.6990603799782</v>
      </c>
      <c r="V1006" s="154">
        <f t="shared" si="205"/>
        <v>0</v>
      </c>
      <c r="W1006" s="154">
        <f t="shared" si="206"/>
        <v>0</v>
      </c>
      <c r="X1006" s="137">
        <f t="shared" si="207"/>
        <v>0</v>
      </c>
      <c r="Y1006" s="137">
        <f t="shared" si="208"/>
        <v>0</v>
      </c>
    </row>
    <row r="1007" spans="1:25">
      <c r="A1007" s="153">
        <v>2304</v>
      </c>
      <c r="B1007" s="153" t="s">
        <v>164</v>
      </c>
      <c r="C1007" s="153" t="s">
        <v>165</v>
      </c>
      <c r="D1007" s="153" t="s">
        <v>391</v>
      </c>
      <c r="E1007" s="153" t="s">
        <v>167</v>
      </c>
      <c r="F1007" s="136" t="s">
        <v>168</v>
      </c>
      <c r="G1007" s="154">
        <v>29.307945131899999</v>
      </c>
      <c r="H1007" s="154">
        <v>0</v>
      </c>
      <c r="I1007" s="154">
        <v>0</v>
      </c>
      <c r="J1007" s="155">
        <f t="shared" si="196"/>
        <v>0</v>
      </c>
      <c r="K1007" s="155">
        <f t="shared" si="197"/>
        <v>0</v>
      </c>
      <c r="L1007" s="155">
        <f>IF(F1007="Current ASP",IF(ISERROR(VLOOKUP(A1007,#REF!,3,FALSE)),1,1-VLOOKUP(A1007,#REF!,3,FALSE)),0)</f>
        <v>0</v>
      </c>
      <c r="M1007" s="137">
        <v>1258.2278371899999</v>
      </c>
      <c r="N1007" s="154">
        <f t="shared" si="198"/>
        <v>1258.2278371899999</v>
      </c>
      <c r="O1007" s="154">
        <f t="shared" si="199"/>
        <v>0</v>
      </c>
      <c r="P1007" s="154">
        <f t="shared" si="200"/>
        <v>0</v>
      </c>
      <c r="Q1007" s="154">
        <v>12321.157945942125</v>
      </c>
      <c r="R1007" s="154">
        <f t="shared" si="201"/>
        <v>12321.157945942125</v>
      </c>
      <c r="S1007" s="154">
        <f t="shared" si="202"/>
        <v>0</v>
      </c>
      <c r="T1007" s="154">
        <f t="shared" si="203"/>
        <v>0</v>
      </c>
      <c r="U1007" s="154">
        <f t="shared" si="204"/>
        <v>13579.385783132124</v>
      </c>
      <c r="V1007" s="154">
        <f t="shared" si="205"/>
        <v>0</v>
      </c>
      <c r="W1007" s="154">
        <f t="shared" si="206"/>
        <v>0</v>
      </c>
      <c r="X1007" s="137">
        <f t="shared" si="207"/>
        <v>0</v>
      </c>
      <c r="Y1007" s="137">
        <f t="shared" si="208"/>
        <v>0</v>
      </c>
    </row>
    <row r="1008" spans="1:25">
      <c r="A1008" s="153">
        <v>2305</v>
      </c>
      <c r="B1008" s="153" t="s">
        <v>164</v>
      </c>
      <c r="C1008" s="153" t="s">
        <v>165</v>
      </c>
      <c r="D1008" s="153" t="s">
        <v>392</v>
      </c>
      <c r="E1008" s="153" t="s">
        <v>167</v>
      </c>
      <c r="F1008" s="136" t="s">
        <v>168</v>
      </c>
      <c r="G1008" s="154">
        <v>74.724229945299996</v>
      </c>
      <c r="H1008" s="154">
        <v>0</v>
      </c>
      <c r="I1008" s="154">
        <v>0</v>
      </c>
      <c r="J1008" s="155">
        <f t="shared" si="196"/>
        <v>0</v>
      </c>
      <c r="K1008" s="155">
        <f t="shared" si="197"/>
        <v>0</v>
      </c>
      <c r="L1008" s="155">
        <f>IF(F1008="Current ASP",IF(ISERROR(VLOOKUP(A1008,#REF!,3,FALSE)),1,1-VLOOKUP(A1008,#REF!,3,FALSE)),0)</f>
        <v>0</v>
      </c>
      <c r="M1008" s="137">
        <v>3641.0583112200002</v>
      </c>
      <c r="N1008" s="154">
        <f t="shared" si="198"/>
        <v>3641.0583112200002</v>
      </c>
      <c r="O1008" s="154">
        <f t="shared" si="199"/>
        <v>0</v>
      </c>
      <c r="P1008" s="154">
        <f t="shared" si="200"/>
        <v>0</v>
      </c>
      <c r="Q1008" s="154">
        <v>2776.239196478346</v>
      </c>
      <c r="R1008" s="154">
        <f t="shared" si="201"/>
        <v>2776.239196478346</v>
      </c>
      <c r="S1008" s="154">
        <f t="shared" si="202"/>
        <v>0</v>
      </c>
      <c r="T1008" s="154">
        <f t="shared" si="203"/>
        <v>0</v>
      </c>
      <c r="U1008" s="154">
        <f t="shared" si="204"/>
        <v>6417.2975076983457</v>
      </c>
      <c r="V1008" s="154">
        <f t="shared" si="205"/>
        <v>0</v>
      </c>
      <c r="W1008" s="154">
        <f t="shared" si="206"/>
        <v>0</v>
      </c>
      <c r="X1008" s="137">
        <f t="shared" si="207"/>
        <v>0</v>
      </c>
      <c r="Y1008" s="137">
        <f t="shared" si="208"/>
        <v>0</v>
      </c>
    </row>
    <row r="1009" spans="1:25">
      <c r="A1009" s="153">
        <v>2306</v>
      </c>
      <c r="B1009" s="153" t="s">
        <v>164</v>
      </c>
      <c r="C1009" s="153" t="s">
        <v>165</v>
      </c>
      <c r="D1009" s="153" t="s">
        <v>391</v>
      </c>
      <c r="E1009" s="153" t="s">
        <v>167</v>
      </c>
      <c r="F1009" s="136" t="s">
        <v>168</v>
      </c>
      <c r="G1009" s="154">
        <v>61.904023930699999</v>
      </c>
      <c r="H1009" s="154">
        <v>0</v>
      </c>
      <c r="I1009" s="154">
        <v>0</v>
      </c>
      <c r="J1009" s="155">
        <f t="shared" si="196"/>
        <v>0</v>
      </c>
      <c r="K1009" s="155">
        <f t="shared" si="197"/>
        <v>0</v>
      </c>
      <c r="L1009" s="155">
        <f>IF(F1009="Current ASP",IF(ISERROR(VLOOKUP(A1009,#REF!,3,FALSE)),1,1-VLOOKUP(A1009,#REF!,3,FALSE)),0)</f>
        <v>0</v>
      </c>
      <c r="M1009" s="137">
        <v>1888.7132575000001</v>
      </c>
      <c r="N1009" s="154">
        <f t="shared" si="198"/>
        <v>1888.7132575000001</v>
      </c>
      <c r="O1009" s="154">
        <f t="shared" si="199"/>
        <v>0</v>
      </c>
      <c r="P1009" s="154">
        <f t="shared" si="200"/>
        <v>0</v>
      </c>
      <c r="Q1009" s="154">
        <v>873.65483638245087</v>
      </c>
      <c r="R1009" s="154">
        <f t="shared" si="201"/>
        <v>873.65483638245087</v>
      </c>
      <c r="S1009" s="154">
        <f t="shared" si="202"/>
        <v>0</v>
      </c>
      <c r="T1009" s="154">
        <f t="shared" si="203"/>
        <v>0</v>
      </c>
      <c r="U1009" s="154">
        <f t="shared" si="204"/>
        <v>2762.3680938824509</v>
      </c>
      <c r="V1009" s="154">
        <f t="shared" si="205"/>
        <v>0</v>
      </c>
      <c r="W1009" s="154">
        <f t="shared" si="206"/>
        <v>0</v>
      </c>
      <c r="X1009" s="137">
        <f t="shared" si="207"/>
        <v>0</v>
      </c>
      <c r="Y1009" s="137">
        <f t="shared" si="208"/>
        <v>0</v>
      </c>
    </row>
    <row r="1010" spans="1:25">
      <c r="A1010" s="153">
        <v>2307</v>
      </c>
      <c r="B1010" s="153" t="s">
        <v>164</v>
      </c>
      <c r="C1010" s="153" t="s">
        <v>165</v>
      </c>
      <c r="D1010" s="153" t="s">
        <v>393</v>
      </c>
      <c r="E1010" s="153" t="s">
        <v>167</v>
      </c>
      <c r="F1010" s="136" t="s">
        <v>168</v>
      </c>
      <c r="G1010" s="154">
        <v>54.6637712753</v>
      </c>
      <c r="H1010" s="154">
        <v>0</v>
      </c>
      <c r="I1010" s="154">
        <v>0</v>
      </c>
      <c r="J1010" s="155">
        <f t="shared" si="196"/>
        <v>0</v>
      </c>
      <c r="K1010" s="155">
        <f t="shared" si="197"/>
        <v>0</v>
      </c>
      <c r="L1010" s="155">
        <f>IF(F1010="Current ASP",IF(ISERROR(VLOOKUP(A1010,#REF!,3,FALSE)),1,1-VLOOKUP(A1010,#REF!,3,FALSE)),0)</f>
        <v>0</v>
      </c>
      <c r="M1010" s="137">
        <v>2099.2393530999998</v>
      </c>
      <c r="N1010" s="154">
        <f t="shared" si="198"/>
        <v>2099.2393530999998</v>
      </c>
      <c r="O1010" s="154">
        <f t="shared" si="199"/>
        <v>0</v>
      </c>
      <c r="P1010" s="154">
        <f t="shared" si="200"/>
        <v>0</v>
      </c>
      <c r="Q1010" s="154">
        <v>1193.1757058916321</v>
      </c>
      <c r="R1010" s="154">
        <f t="shared" si="201"/>
        <v>1193.1757058916321</v>
      </c>
      <c r="S1010" s="154">
        <f t="shared" si="202"/>
        <v>0</v>
      </c>
      <c r="T1010" s="154">
        <f t="shared" si="203"/>
        <v>0</v>
      </c>
      <c r="U1010" s="154">
        <f t="shared" si="204"/>
        <v>3292.4150589916317</v>
      </c>
      <c r="V1010" s="154">
        <f t="shared" si="205"/>
        <v>0</v>
      </c>
      <c r="W1010" s="154">
        <f t="shared" si="206"/>
        <v>0</v>
      </c>
      <c r="X1010" s="137">
        <f t="shared" si="207"/>
        <v>0</v>
      </c>
      <c r="Y1010" s="137">
        <f t="shared" si="208"/>
        <v>0</v>
      </c>
    </row>
    <row r="1011" spans="1:25">
      <c r="A1011" s="153">
        <v>2308</v>
      </c>
      <c r="B1011" s="153" t="s">
        <v>164</v>
      </c>
      <c r="C1011" s="153" t="s">
        <v>165</v>
      </c>
      <c r="D1011" s="153" t="s">
        <v>393</v>
      </c>
      <c r="E1011" s="153" t="s">
        <v>167</v>
      </c>
      <c r="F1011" s="136" t="s">
        <v>168</v>
      </c>
      <c r="G1011" s="154">
        <v>30.130795381999999</v>
      </c>
      <c r="H1011" s="154">
        <v>0</v>
      </c>
      <c r="I1011" s="154">
        <v>0</v>
      </c>
      <c r="J1011" s="155">
        <f t="shared" si="196"/>
        <v>0</v>
      </c>
      <c r="K1011" s="155">
        <f t="shared" si="197"/>
        <v>0</v>
      </c>
      <c r="L1011" s="155">
        <f>IF(F1011="Current ASP",IF(ISERROR(VLOOKUP(A1011,#REF!,3,FALSE)),1,1-VLOOKUP(A1011,#REF!,3,FALSE)),0)</f>
        <v>0</v>
      </c>
      <c r="M1011" s="137">
        <v>958.90265154400004</v>
      </c>
      <c r="N1011" s="154">
        <f t="shared" si="198"/>
        <v>958.90265154400004</v>
      </c>
      <c r="O1011" s="154">
        <f t="shared" si="199"/>
        <v>0</v>
      </c>
      <c r="P1011" s="154">
        <f t="shared" si="200"/>
        <v>0</v>
      </c>
      <c r="Q1011" s="154">
        <v>320.12752722767942</v>
      </c>
      <c r="R1011" s="154">
        <f t="shared" si="201"/>
        <v>320.12752722767942</v>
      </c>
      <c r="S1011" s="154">
        <f t="shared" si="202"/>
        <v>0</v>
      </c>
      <c r="T1011" s="154">
        <f t="shared" si="203"/>
        <v>0</v>
      </c>
      <c r="U1011" s="154">
        <f t="shared" si="204"/>
        <v>1279.0301787716794</v>
      </c>
      <c r="V1011" s="154">
        <f t="shared" si="205"/>
        <v>0</v>
      </c>
      <c r="W1011" s="154">
        <f t="shared" si="206"/>
        <v>0</v>
      </c>
      <c r="X1011" s="137">
        <f t="shared" si="207"/>
        <v>0</v>
      </c>
      <c r="Y1011" s="137">
        <f t="shared" si="208"/>
        <v>0</v>
      </c>
    </row>
    <row r="1012" spans="1:25">
      <c r="A1012" s="153">
        <v>2309</v>
      </c>
      <c r="B1012" s="153" t="s">
        <v>164</v>
      </c>
      <c r="C1012" s="153" t="s">
        <v>165</v>
      </c>
      <c r="D1012" s="153" t="s">
        <v>393</v>
      </c>
      <c r="E1012" s="153" t="s">
        <v>167</v>
      </c>
      <c r="F1012" s="136" t="s">
        <v>168</v>
      </c>
      <c r="G1012" s="154">
        <v>44.537162112399997</v>
      </c>
      <c r="H1012" s="154">
        <v>0</v>
      </c>
      <c r="I1012" s="154">
        <v>0</v>
      </c>
      <c r="J1012" s="155">
        <f t="shared" si="196"/>
        <v>0</v>
      </c>
      <c r="K1012" s="155">
        <f t="shared" si="197"/>
        <v>0</v>
      </c>
      <c r="L1012" s="155">
        <f>IF(F1012="Current ASP",IF(ISERROR(VLOOKUP(A1012,#REF!,3,FALSE)),1,1-VLOOKUP(A1012,#REF!,3,FALSE)),0)</f>
        <v>0</v>
      </c>
      <c r="M1012" s="137">
        <v>1996.29798564</v>
      </c>
      <c r="N1012" s="154">
        <f t="shared" si="198"/>
        <v>1996.29798564</v>
      </c>
      <c r="O1012" s="154">
        <f t="shared" si="199"/>
        <v>0</v>
      </c>
      <c r="P1012" s="154">
        <f t="shared" si="200"/>
        <v>0</v>
      </c>
      <c r="Q1012" s="154">
        <v>683.32364865504167</v>
      </c>
      <c r="R1012" s="154">
        <f t="shared" si="201"/>
        <v>683.32364865504167</v>
      </c>
      <c r="S1012" s="154">
        <f t="shared" si="202"/>
        <v>0</v>
      </c>
      <c r="T1012" s="154">
        <f t="shared" si="203"/>
        <v>0</v>
      </c>
      <c r="U1012" s="154">
        <f t="shared" si="204"/>
        <v>2679.6216342950415</v>
      </c>
      <c r="V1012" s="154">
        <f t="shared" si="205"/>
        <v>0</v>
      </c>
      <c r="W1012" s="154">
        <f t="shared" si="206"/>
        <v>0</v>
      </c>
      <c r="X1012" s="137">
        <f t="shared" si="207"/>
        <v>0</v>
      </c>
      <c r="Y1012" s="137">
        <f t="shared" si="208"/>
        <v>0</v>
      </c>
    </row>
    <row r="1013" spans="1:25">
      <c r="A1013" s="153">
        <v>2310</v>
      </c>
      <c r="B1013" s="153" t="s">
        <v>164</v>
      </c>
      <c r="C1013" s="153" t="s">
        <v>165</v>
      </c>
      <c r="D1013" s="153" t="s">
        <v>393</v>
      </c>
      <c r="E1013" s="153" t="s">
        <v>167</v>
      </c>
      <c r="F1013" s="136" t="s">
        <v>168</v>
      </c>
      <c r="G1013" s="154">
        <v>30.517140976</v>
      </c>
      <c r="H1013" s="154">
        <v>0</v>
      </c>
      <c r="I1013" s="154">
        <v>0</v>
      </c>
      <c r="J1013" s="155">
        <f t="shared" si="196"/>
        <v>0</v>
      </c>
      <c r="K1013" s="155">
        <f t="shared" si="197"/>
        <v>0</v>
      </c>
      <c r="L1013" s="155">
        <f>IF(F1013="Current ASP",IF(ISERROR(VLOOKUP(A1013,#REF!,3,FALSE)),1,1-VLOOKUP(A1013,#REF!,3,FALSE)),0)</f>
        <v>0</v>
      </c>
      <c r="M1013" s="137">
        <v>1446.12011906</v>
      </c>
      <c r="N1013" s="154">
        <f t="shared" si="198"/>
        <v>1446.12011906</v>
      </c>
      <c r="O1013" s="154">
        <f t="shared" si="199"/>
        <v>0</v>
      </c>
      <c r="P1013" s="154">
        <f t="shared" si="200"/>
        <v>0</v>
      </c>
      <c r="Q1013" s="154">
        <v>312.5552491578793</v>
      </c>
      <c r="R1013" s="154">
        <f t="shared" si="201"/>
        <v>312.5552491578793</v>
      </c>
      <c r="S1013" s="154">
        <f t="shared" si="202"/>
        <v>0</v>
      </c>
      <c r="T1013" s="154">
        <f t="shared" si="203"/>
        <v>0</v>
      </c>
      <c r="U1013" s="154">
        <f t="shared" si="204"/>
        <v>1758.6753682178792</v>
      </c>
      <c r="V1013" s="154">
        <f t="shared" si="205"/>
        <v>0</v>
      </c>
      <c r="W1013" s="154">
        <f t="shared" si="206"/>
        <v>0</v>
      </c>
      <c r="X1013" s="137">
        <f t="shared" si="207"/>
        <v>0</v>
      </c>
      <c r="Y1013" s="137">
        <f t="shared" si="208"/>
        <v>0</v>
      </c>
    </row>
    <row r="1014" spans="1:25">
      <c r="A1014" s="153">
        <v>2311</v>
      </c>
      <c r="B1014" s="153" t="s">
        <v>164</v>
      </c>
      <c r="C1014" s="153" t="s">
        <v>165</v>
      </c>
      <c r="D1014" s="153" t="s">
        <v>394</v>
      </c>
      <c r="E1014" s="153" t="s">
        <v>167</v>
      </c>
      <c r="F1014" s="136" t="s">
        <v>168</v>
      </c>
      <c r="G1014" s="154">
        <v>19.392400314100001</v>
      </c>
      <c r="H1014" s="154">
        <v>0</v>
      </c>
      <c r="I1014" s="154">
        <v>0</v>
      </c>
      <c r="J1014" s="155">
        <f t="shared" si="196"/>
        <v>0</v>
      </c>
      <c r="K1014" s="155">
        <f t="shared" si="197"/>
        <v>0</v>
      </c>
      <c r="L1014" s="155">
        <f>IF(F1014="Current ASP",IF(ISERROR(VLOOKUP(A1014,#REF!,3,FALSE)),1,1-VLOOKUP(A1014,#REF!,3,FALSE)),0)</f>
        <v>0</v>
      </c>
      <c r="M1014" s="137">
        <v>1019.36511783</v>
      </c>
      <c r="N1014" s="154">
        <f t="shared" si="198"/>
        <v>1019.36511783</v>
      </c>
      <c r="O1014" s="154">
        <f t="shared" si="199"/>
        <v>0</v>
      </c>
      <c r="P1014" s="154">
        <f t="shared" si="200"/>
        <v>0</v>
      </c>
      <c r="Q1014" s="154">
        <v>399.3569421290523</v>
      </c>
      <c r="R1014" s="154">
        <f t="shared" si="201"/>
        <v>399.3569421290523</v>
      </c>
      <c r="S1014" s="154">
        <f t="shared" si="202"/>
        <v>0</v>
      </c>
      <c r="T1014" s="154">
        <f t="shared" si="203"/>
        <v>0</v>
      </c>
      <c r="U1014" s="154">
        <f t="shared" si="204"/>
        <v>1418.7220599590523</v>
      </c>
      <c r="V1014" s="154">
        <f t="shared" si="205"/>
        <v>0</v>
      </c>
      <c r="W1014" s="154">
        <f t="shared" si="206"/>
        <v>0</v>
      </c>
      <c r="X1014" s="137">
        <f t="shared" si="207"/>
        <v>0</v>
      </c>
      <c r="Y1014" s="137">
        <f t="shared" si="208"/>
        <v>0</v>
      </c>
    </row>
    <row r="1015" spans="1:25">
      <c r="A1015" s="153">
        <v>2312</v>
      </c>
      <c r="B1015" s="153" t="s">
        <v>164</v>
      </c>
      <c r="C1015" s="153" t="s">
        <v>165</v>
      </c>
      <c r="D1015" s="153" t="s">
        <v>394</v>
      </c>
      <c r="E1015" s="153" t="s">
        <v>167</v>
      </c>
      <c r="F1015" s="136" t="s">
        <v>168</v>
      </c>
      <c r="G1015" s="154">
        <v>19.0345549052</v>
      </c>
      <c r="H1015" s="154">
        <v>0</v>
      </c>
      <c r="I1015" s="154">
        <v>0</v>
      </c>
      <c r="J1015" s="155">
        <f t="shared" si="196"/>
        <v>0</v>
      </c>
      <c r="K1015" s="155">
        <f t="shared" si="197"/>
        <v>0</v>
      </c>
      <c r="L1015" s="155">
        <f>IF(F1015="Current ASP",IF(ISERROR(VLOOKUP(A1015,#REF!,3,FALSE)),1,1-VLOOKUP(A1015,#REF!,3,FALSE)),0)</f>
        <v>0</v>
      </c>
      <c r="M1015" s="137">
        <v>3061.24081041</v>
      </c>
      <c r="N1015" s="154">
        <f t="shared" si="198"/>
        <v>3061.24081041</v>
      </c>
      <c r="O1015" s="154">
        <f t="shared" si="199"/>
        <v>0</v>
      </c>
      <c r="P1015" s="154">
        <f t="shared" si="200"/>
        <v>0</v>
      </c>
      <c r="Q1015" s="154">
        <v>7891.710732206745</v>
      </c>
      <c r="R1015" s="154">
        <f t="shared" si="201"/>
        <v>7891.710732206745</v>
      </c>
      <c r="S1015" s="154">
        <f t="shared" si="202"/>
        <v>0</v>
      </c>
      <c r="T1015" s="154">
        <f t="shared" si="203"/>
        <v>0</v>
      </c>
      <c r="U1015" s="154">
        <f t="shared" si="204"/>
        <v>10952.951542616745</v>
      </c>
      <c r="V1015" s="154">
        <f t="shared" si="205"/>
        <v>0</v>
      </c>
      <c r="W1015" s="154">
        <f t="shared" si="206"/>
        <v>0</v>
      </c>
      <c r="X1015" s="137">
        <f t="shared" si="207"/>
        <v>0</v>
      </c>
      <c r="Y1015" s="137">
        <f t="shared" si="208"/>
        <v>0</v>
      </c>
    </row>
    <row r="1016" spans="1:25">
      <c r="A1016" s="153">
        <v>2313</v>
      </c>
      <c r="B1016" s="153" t="s">
        <v>164</v>
      </c>
      <c r="C1016" s="153" t="s">
        <v>165</v>
      </c>
      <c r="D1016" s="153" t="s">
        <v>394</v>
      </c>
      <c r="E1016" s="153" t="s">
        <v>167</v>
      </c>
      <c r="F1016" s="136" t="s">
        <v>168</v>
      </c>
      <c r="G1016" s="154">
        <v>5.4770434296700001</v>
      </c>
      <c r="H1016" s="154">
        <v>0</v>
      </c>
      <c r="I1016" s="154">
        <v>0</v>
      </c>
      <c r="J1016" s="155">
        <f t="shared" si="196"/>
        <v>0</v>
      </c>
      <c r="K1016" s="155">
        <f t="shared" si="197"/>
        <v>0</v>
      </c>
      <c r="L1016" s="155">
        <f>IF(F1016="Current ASP",IF(ISERROR(VLOOKUP(A1016,#REF!,3,FALSE)),1,1-VLOOKUP(A1016,#REF!,3,FALSE)),0)</f>
        <v>0</v>
      </c>
      <c r="M1016" s="137">
        <v>673.84768746899999</v>
      </c>
      <c r="N1016" s="154">
        <f t="shared" si="198"/>
        <v>673.84768746899999</v>
      </c>
      <c r="O1016" s="154">
        <f t="shared" si="199"/>
        <v>0</v>
      </c>
      <c r="P1016" s="154">
        <f t="shared" si="200"/>
        <v>0</v>
      </c>
      <c r="Q1016" s="154">
        <v>646.08672773186697</v>
      </c>
      <c r="R1016" s="154">
        <f t="shared" si="201"/>
        <v>646.08672773186697</v>
      </c>
      <c r="S1016" s="154">
        <f t="shared" si="202"/>
        <v>0</v>
      </c>
      <c r="T1016" s="154">
        <f t="shared" si="203"/>
        <v>0</v>
      </c>
      <c r="U1016" s="154">
        <f t="shared" si="204"/>
        <v>1319.9344152008671</v>
      </c>
      <c r="V1016" s="154">
        <f t="shared" si="205"/>
        <v>0</v>
      </c>
      <c r="W1016" s="154">
        <f t="shared" si="206"/>
        <v>0</v>
      </c>
      <c r="X1016" s="137">
        <f t="shared" si="207"/>
        <v>0</v>
      </c>
      <c r="Y1016" s="137">
        <f t="shared" si="208"/>
        <v>0</v>
      </c>
    </row>
    <row r="1017" spans="1:25">
      <c r="A1017" s="153">
        <v>2314</v>
      </c>
      <c r="B1017" s="153" t="s">
        <v>164</v>
      </c>
      <c r="C1017" s="153" t="s">
        <v>165</v>
      </c>
      <c r="D1017" s="153" t="s">
        <v>394</v>
      </c>
      <c r="E1017" s="153" t="s">
        <v>167</v>
      </c>
      <c r="F1017" s="136" t="s">
        <v>168</v>
      </c>
      <c r="G1017" s="154">
        <v>30.110977372299999</v>
      </c>
      <c r="H1017" s="154">
        <v>0</v>
      </c>
      <c r="I1017" s="154">
        <v>0</v>
      </c>
      <c r="J1017" s="155">
        <f t="shared" si="196"/>
        <v>0</v>
      </c>
      <c r="K1017" s="155">
        <f t="shared" si="197"/>
        <v>0</v>
      </c>
      <c r="L1017" s="155">
        <f>IF(F1017="Current ASP",IF(ISERROR(VLOOKUP(A1017,#REF!,3,FALSE)),1,1-VLOOKUP(A1017,#REF!,3,FALSE)),0)</f>
        <v>0</v>
      </c>
      <c r="M1017" s="137">
        <v>1420.18770423</v>
      </c>
      <c r="N1017" s="154">
        <f t="shared" si="198"/>
        <v>1420.18770423</v>
      </c>
      <c r="O1017" s="154">
        <f t="shared" si="199"/>
        <v>0</v>
      </c>
      <c r="P1017" s="154">
        <f t="shared" si="200"/>
        <v>0</v>
      </c>
      <c r="Q1017" s="154">
        <v>1172.4589076545187</v>
      </c>
      <c r="R1017" s="154">
        <f t="shared" si="201"/>
        <v>1172.4589076545187</v>
      </c>
      <c r="S1017" s="154">
        <f t="shared" si="202"/>
        <v>0</v>
      </c>
      <c r="T1017" s="154">
        <f t="shared" si="203"/>
        <v>0</v>
      </c>
      <c r="U1017" s="154">
        <f t="shared" si="204"/>
        <v>2592.6466118845187</v>
      </c>
      <c r="V1017" s="154">
        <f t="shared" si="205"/>
        <v>0</v>
      </c>
      <c r="W1017" s="154">
        <f t="shared" si="206"/>
        <v>0</v>
      </c>
      <c r="X1017" s="137">
        <f t="shared" si="207"/>
        <v>0</v>
      </c>
      <c r="Y1017" s="137">
        <f t="shared" si="208"/>
        <v>0</v>
      </c>
    </row>
    <row r="1018" spans="1:25">
      <c r="A1018" s="153">
        <v>2315</v>
      </c>
      <c r="B1018" s="153" t="s">
        <v>164</v>
      </c>
      <c r="C1018" s="153" t="s">
        <v>165</v>
      </c>
      <c r="D1018" s="153" t="s">
        <v>383</v>
      </c>
      <c r="E1018" s="153" t="s">
        <v>167</v>
      </c>
      <c r="F1018" s="136" t="s">
        <v>168</v>
      </c>
      <c r="G1018" s="154">
        <v>40.1569981998</v>
      </c>
      <c r="H1018" s="154">
        <v>0</v>
      </c>
      <c r="I1018" s="154">
        <v>0</v>
      </c>
      <c r="J1018" s="155">
        <f t="shared" si="196"/>
        <v>0</v>
      </c>
      <c r="K1018" s="155">
        <f t="shared" si="197"/>
        <v>0</v>
      </c>
      <c r="L1018" s="155">
        <f>IF(F1018="Current ASP",IF(ISERROR(VLOOKUP(A1018,#REF!,3,FALSE)),1,1-VLOOKUP(A1018,#REF!,3,FALSE)),0)</f>
        <v>0</v>
      </c>
      <c r="M1018" s="137">
        <v>1402.4252114200001</v>
      </c>
      <c r="N1018" s="154">
        <f t="shared" si="198"/>
        <v>1402.4252114200001</v>
      </c>
      <c r="O1018" s="154">
        <f t="shared" si="199"/>
        <v>0</v>
      </c>
      <c r="P1018" s="154">
        <f t="shared" si="200"/>
        <v>0</v>
      </c>
      <c r="Q1018" s="154">
        <v>1032.6993738033102</v>
      </c>
      <c r="R1018" s="154">
        <f t="shared" si="201"/>
        <v>1032.6993738033102</v>
      </c>
      <c r="S1018" s="154">
        <f t="shared" si="202"/>
        <v>0</v>
      </c>
      <c r="T1018" s="154">
        <f t="shared" si="203"/>
        <v>0</v>
      </c>
      <c r="U1018" s="154">
        <f t="shared" si="204"/>
        <v>2435.1245852233105</v>
      </c>
      <c r="V1018" s="154">
        <f t="shared" si="205"/>
        <v>0</v>
      </c>
      <c r="W1018" s="154">
        <f t="shared" si="206"/>
        <v>0</v>
      </c>
      <c r="X1018" s="137">
        <f t="shared" si="207"/>
        <v>0</v>
      </c>
      <c r="Y1018" s="137">
        <f t="shared" si="208"/>
        <v>0</v>
      </c>
    </row>
    <row r="1019" spans="1:25">
      <c r="A1019" s="153">
        <v>2316</v>
      </c>
      <c r="B1019" s="153" t="s">
        <v>164</v>
      </c>
      <c r="C1019" s="153" t="s">
        <v>165</v>
      </c>
      <c r="D1019" s="153" t="s">
        <v>383</v>
      </c>
      <c r="E1019" s="153" t="s">
        <v>167</v>
      </c>
      <c r="F1019" s="136" t="s">
        <v>168</v>
      </c>
      <c r="G1019" s="154">
        <v>31.880949144100001</v>
      </c>
      <c r="H1019" s="154">
        <v>0</v>
      </c>
      <c r="I1019" s="154">
        <v>0</v>
      </c>
      <c r="J1019" s="155">
        <f t="shared" si="196"/>
        <v>0</v>
      </c>
      <c r="K1019" s="155">
        <f t="shared" si="197"/>
        <v>0</v>
      </c>
      <c r="L1019" s="155">
        <f>IF(F1019="Current ASP",IF(ISERROR(VLOOKUP(A1019,#REF!,3,FALSE)),1,1-VLOOKUP(A1019,#REF!,3,FALSE)),0)</f>
        <v>0</v>
      </c>
      <c r="M1019" s="137">
        <v>2306.5948668199999</v>
      </c>
      <c r="N1019" s="154">
        <f t="shared" si="198"/>
        <v>2306.5948668199999</v>
      </c>
      <c r="O1019" s="154">
        <f t="shared" si="199"/>
        <v>0</v>
      </c>
      <c r="P1019" s="154">
        <f t="shared" si="200"/>
        <v>0</v>
      </c>
      <c r="Q1019" s="154">
        <v>2728.2574870695671</v>
      </c>
      <c r="R1019" s="154">
        <f t="shared" si="201"/>
        <v>2728.2574870695671</v>
      </c>
      <c r="S1019" s="154">
        <f t="shared" si="202"/>
        <v>0</v>
      </c>
      <c r="T1019" s="154">
        <f t="shared" si="203"/>
        <v>0</v>
      </c>
      <c r="U1019" s="154">
        <f t="shared" si="204"/>
        <v>5034.852353889567</v>
      </c>
      <c r="V1019" s="154">
        <f t="shared" si="205"/>
        <v>0</v>
      </c>
      <c r="W1019" s="154">
        <f t="shared" si="206"/>
        <v>0</v>
      </c>
      <c r="X1019" s="137">
        <f t="shared" si="207"/>
        <v>0</v>
      </c>
      <c r="Y1019" s="137">
        <f t="shared" si="208"/>
        <v>0</v>
      </c>
    </row>
    <row r="1020" spans="1:25">
      <c r="A1020" s="153">
        <v>2317</v>
      </c>
      <c r="B1020" s="153" t="s">
        <v>164</v>
      </c>
      <c r="C1020" s="153" t="s">
        <v>165</v>
      </c>
      <c r="D1020" s="153" t="s">
        <v>394</v>
      </c>
      <c r="E1020" s="153" t="s">
        <v>167</v>
      </c>
      <c r="F1020" s="136" t="s">
        <v>168</v>
      </c>
      <c r="G1020" s="154">
        <v>26.3343184714</v>
      </c>
      <c r="H1020" s="154">
        <v>0</v>
      </c>
      <c r="I1020" s="154">
        <v>0</v>
      </c>
      <c r="J1020" s="155">
        <f t="shared" si="196"/>
        <v>0</v>
      </c>
      <c r="K1020" s="155">
        <f t="shared" si="197"/>
        <v>0</v>
      </c>
      <c r="L1020" s="155">
        <f>IF(F1020="Current ASP",IF(ISERROR(VLOOKUP(A1020,#REF!,3,FALSE)),1,1-VLOOKUP(A1020,#REF!,3,FALSE)),0)</f>
        <v>0</v>
      </c>
      <c r="M1020" s="137">
        <v>969.49573933399995</v>
      </c>
      <c r="N1020" s="154">
        <f t="shared" si="198"/>
        <v>969.49573933399995</v>
      </c>
      <c r="O1020" s="154">
        <f t="shared" si="199"/>
        <v>0</v>
      </c>
      <c r="P1020" s="154">
        <f t="shared" si="200"/>
        <v>0</v>
      </c>
      <c r="Q1020" s="154">
        <v>562.21209805436752</v>
      </c>
      <c r="R1020" s="154">
        <f t="shared" si="201"/>
        <v>562.21209805436752</v>
      </c>
      <c r="S1020" s="154">
        <f t="shared" si="202"/>
        <v>0</v>
      </c>
      <c r="T1020" s="154">
        <f t="shared" si="203"/>
        <v>0</v>
      </c>
      <c r="U1020" s="154">
        <f t="shared" si="204"/>
        <v>1531.7078373883674</v>
      </c>
      <c r="V1020" s="154">
        <f t="shared" si="205"/>
        <v>0</v>
      </c>
      <c r="W1020" s="154">
        <f t="shared" si="206"/>
        <v>0</v>
      </c>
      <c r="X1020" s="137">
        <f t="shared" si="207"/>
        <v>0</v>
      </c>
      <c r="Y1020" s="137">
        <f t="shared" si="208"/>
        <v>0</v>
      </c>
    </row>
    <row r="1021" spans="1:25">
      <c r="A1021" s="153">
        <v>2318</v>
      </c>
      <c r="B1021" s="153" t="s">
        <v>164</v>
      </c>
      <c r="C1021" s="153" t="s">
        <v>165</v>
      </c>
      <c r="D1021" s="153" t="s">
        <v>383</v>
      </c>
      <c r="E1021" s="153" t="s">
        <v>167</v>
      </c>
      <c r="F1021" s="136" t="s">
        <v>168</v>
      </c>
      <c r="G1021" s="154">
        <v>17.382319696300002</v>
      </c>
      <c r="H1021" s="154">
        <v>0</v>
      </c>
      <c r="I1021" s="154">
        <v>0</v>
      </c>
      <c r="J1021" s="155">
        <f t="shared" si="196"/>
        <v>0</v>
      </c>
      <c r="K1021" s="155">
        <f t="shared" si="197"/>
        <v>0</v>
      </c>
      <c r="L1021" s="155">
        <f>IF(F1021="Current ASP",IF(ISERROR(VLOOKUP(A1021,#REF!,3,FALSE)),1,1-VLOOKUP(A1021,#REF!,3,FALSE)),0)</f>
        <v>0</v>
      </c>
      <c r="M1021" s="137">
        <v>688.84199826500003</v>
      </c>
      <c r="N1021" s="154">
        <f t="shared" si="198"/>
        <v>688.84199826500003</v>
      </c>
      <c r="O1021" s="154">
        <f t="shared" si="199"/>
        <v>0</v>
      </c>
      <c r="P1021" s="154">
        <f t="shared" si="200"/>
        <v>0</v>
      </c>
      <c r="Q1021" s="154">
        <v>2235.7493671285542</v>
      </c>
      <c r="R1021" s="154">
        <f t="shared" si="201"/>
        <v>2235.7493671285542</v>
      </c>
      <c r="S1021" s="154">
        <f t="shared" si="202"/>
        <v>0</v>
      </c>
      <c r="T1021" s="154">
        <f t="shared" si="203"/>
        <v>0</v>
      </c>
      <c r="U1021" s="154">
        <f t="shared" si="204"/>
        <v>2924.591365393554</v>
      </c>
      <c r="V1021" s="154">
        <f t="shared" si="205"/>
        <v>0</v>
      </c>
      <c r="W1021" s="154">
        <f t="shared" si="206"/>
        <v>0</v>
      </c>
      <c r="X1021" s="137">
        <f t="shared" si="207"/>
        <v>0</v>
      </c>
      <c r="Y1021" s="137">
        <f t="shared" si="208"/>
        <v>0</v>
      </c>
    </row>
    <row r="1022" spans="1:25">
      <c r="A1022" s="153">
        <v>2319</v>
      </c>
      <c r="B1022" s="153" t="s">
        <v>164</v>
      </c>
      <c r="C1022" s="153" t="s">
        <v>165</v>
      </c>
      <c r="D1022" s="153" t="s">
        <v>394</v>
      </c>
      <c r="E1022" s="153" t="s">
        <v>167</v>
      </c>
      <c r="F1022" s="136" t="s">
        <v>168</v>
      </c>
      <c r="G1022" s="154">
        <v>5.5738287891600002</v>
      </c>
      <c r="H1022" s="154">
        <v>0</v>
      </c>
      <c r="I1022" s="154">
        <v>0</v>
      </c>
      <c r="J1022" s="155">
        <f t="shared" si="196"/>
        <v>0</v>
      </c>
      <c r="K1022" s="155">
        <f t="shared" si="197"/>
        <v>0</v>
      </c>
      <c r="L1022" s="155">
        <f>IF(F1022="Current ASP",IF(ISERROR(VLOOKUP(A1022,#REF!,3,FALSE)),1,1-VLOOKUP(A1022,#REF!,3,FALSE)),0)</f>
        <v>0</v>
      </c>
      <c r="M1022" s="137">
        <v>534.506465714</v>
      </c>
      <c r="N1022" s="154">
        <f t="shared" si="198"/>
        <v>534.506465714</v>
      </c>
      <c r="O1022" s="154">
        <f t="shared" si="199"/>
        <v>0</v>
      </c>
      <c r="P1022" s="154">
        <f t="shared" si="200"/>
        <v>0</v>
      </c>
      <c r="Q1022" s="154">
        <v>293.54108231748893</v>
      </c>
      <c r="R1022" s="154">
        <f t="shared" si="201"/>
        <v>293.54108231748893</v>
      </c>
      <c r="S1022" s="154">
        <f t="shared" si="202"/>
        <v>0</v>
      </c>
      <c r="T1022" s="154">
        <f t="shared" si="203"/>
        <v>0</v>
      </c>
      <c r="U1022" s="154">
        <f t="shared" si="204"/>
        <v>828.04754803148899</v>
      </c>
      <c r="V1022" s="154">
        <f t="shared" si="205"/>
        <v>0</v>
      </c>
      <c r="W1022" s="154">
        <f t="shared" si="206"/>
        <v>0</v>
      </c>
      <c r="X1022" s="137">
        <f t="shared" si="207"/>
        <v>0</v>
      </c>
      <c r="Y1022" s="137">
        <f t="shared" si="208"/>
        <v>0</v>
      </c>
    </row>
    <row r="1023" spans="1:25">
      <c r="A1023" s="153">
        <v>2401</v>
      </c>
      <c r="B1023" s="153" t="s">
        <v>164</v>
      </c>
      <c r="C1023" s="153" t="s">
        <v>165</v>
      </c>
      <c r="D1023" s="153" t="s">
        <v>395</v>
      </c>
      <c r="E1023" s="153" t="s">
        <v>167</v>
      </c>
      <c r="F1023" s="136" t="s">
        <v>168</v>
      </c>
      <c r="G1023" s="154">
        <v>46.817979979599997</v>
      </c>
      <c r="H1023" s="154">
        <v>0</v>
      </c>
      <c r="I1023" s="154">
        <v>0</v>
      </c>
      <c r="J1023" s="155">
        <f t="shared" si="196"/>
        <v>0</v>
      </c>
      <c r="K1023" s="155">
        <f t="shared" si="197"/>
        <v>0</v>
      </c>
      <c r="L1023" s="155">
        <f>IF(F1023="Current ASP",IF(ISERROR(VLOOKUP(A1023,#REF!,3,FALSE)),1,1-VLOOKUP(A1023,#REF!,3,FALSE)),0)</f>
        <v>0</v>
      </c>
      <c r="M1023" s="137">
        <v>3400.9034875100001</v>
      </c>
      <c r="N1023" s="154">
        <f t="shared" si="198"/>
        <v>3400.9034875100001</v>
      </c>
      <c r="O1023" s="154">
        <f t="shared" si="199"/>
        <v>0</v>
      </c>
      <c r="P1023" s="154">
        <f t="shared" si="200"/>
        <v>0</v>
      </c>
      <c r="Q1023" s="154">
        <v>2499.4402816971183</v>
      </c>
      <c r="R1023" s="154">
        <f t="shared" si="201"/>
        <v>2499.4402816971183</v>
      </c>
      <c r="S1023" s="154">
        <f t="shared" si="202"/>
        <v>0</v>
      </c>
      <c r="T1023" s="154">
        <f t="shared" si="203"/>
        <v>0</v>
      </c>
      <c r="U1023" s="154">
        <f t="shared" si="204"/>
        <v>5900.3437692071184</v>
      </c>
      <c r="V1023" s="154">
        <f t="shared" si="205"/>
        <v>0</v>
      </c>
      <c r="W1023" s="154">
        <f t="shared" si="206"/>
        <v>0</v>
      </c>
      <c r="X1023" s="137">
        <f t="shared" si="207"/>
        <v>0</v>
      </c>
      <c r="Y1023" s="137">
        <f t="shared" si="208"/>
        <v>0</v>
      </c>
    </row>
    <row r="1024" spans="1:25">
      <c r="A1024" s="153">
        <v>2402</v>
      </c>
      <c r="B1024" s="153" t="s">
        <v>164</v>
      </c>
      <c r="C1024" s="153" t="s">
        <v>165</v>
      </c>
      <c r="D1024" s="153" t="s">
        <v>396</v>
      </c>
      <c r="E1024" s="153" t="s">
        <v>167</v>
      </c>
      <c r="F1024" s="136" t="s">
        <v>168</v>
      </c>
      <c r="G1024" s="154">
        <v>129.97289328599999</v>
      </c>
      <c r="H1024" s="154">
        <v>0</v>
      </c>
      <c r="I1024" s="154">
        <v>0</v>
      </c>
      <c r="J1024" s="155">
        <f t="shared" si="196"/>
        <v>0</v>
      </c>
      <c r="K1024" s="155">
        <f t="shared" si="197"/>
        <v>0</v>
      </c>
      <c r="L1024" s="155">
        <f>IF(F1024="Current ASP",IF(ISERROR(VLOOKUP(A1024,#REF!,3,FALSE)),1,1-VLOOKUP(A1024,#REF!,3,FALSE)),0)</f>
        <v>0</v>
      </c>
      <c r="M1024" s="137">
        <v>5723</v>
      </c>
      <c r="N1024" s="154">
        <f t="shared" si="198"/>
        <v>5723</v>
      </c>
      <c r="O1024" s="154">
        <f t="shared" si="199"/>
        <v>0</v>
      </c>
      <c r="P1024" s="154">
        <f t="shared" si="200"/>
        <v>0</v>
      </c>
      <c r="Q1024" s="154">
        <v>16379.79939811813</v>
      </c>
      <c r="R1024" s="154">
        <f t="shared" si="201"/>
        <v>16379.79939811813</v>
      </c>
      <c r="S1024" s="154">
        <f t="shared" si="202"/>
        <v>0</v>
      </c>
      <c r="T1024" s="154">
        <f t="shared" si="203"/>
        <v>0</v>
      </c>
      <c r="U1024" s="154">
        <f t="shared" si="204"/>
        <v>22102.799398118128</v>
      </c>
      <c r="V1024" s="154">
        <f t="shared" si="205"/>
        <v>0</v>
      </c>
      <c r="W1024" s="154">
        <f t="shared" si="206"/>
        <v>0</v>
      </c>
      <c r="X1024" s="137">
        <f t="shared" si="207"/>
        <v>0</v>
      </c>
      <c r="Y1024" s="137">
        <f t="shared" si="208"/>
        <v>0</v>
      </c>
    </row>
    <row r="1025" spans="1:25">
      <c r="A1025" s="153">
        <v>2403</v>
      </c>
      <c r="B1025" s="153" t="s">
        <v>164</v>
      </c>
      <c r="C1025" s="153" t="s">
        <v>165</v>
      </c>
      <c r="D1025" s="153" t="s">
        <v>397</v>
      </c>
      <c r="E1025" s="153" t="s">
        <v>167</v>
      </c>
      <c r="F1025" s="136" t="s">
        <v>168</v>
      </c>
      <c r="G1025" s="154">
        <v>42.5012107493</v>
      </c>
      <c r="H1025" s="154">
        <v>0</v>
      </c>
      <c r="I1025" s="154">
        <v>0</v>
      </c>
      <c r="J1025" s="155">
        <f t="shared" si="196"/>
        <v>0</v>
      </c>
      <c r="K1025" s="155">
        <f t="shared" si="197"/>
        <v>0</v>
      </c>
      <c r="L1025" s="155">
        <f>IF(F1025="Current ASP",IF(ISERROR(VLOOKUP(A1025,#REF!,3,FALSE)),1,1-VLOOKUP(A1025,#REF!,3,FALSE)),0)</f>
        <v>0</v>
      </c>
      <c r="M1025" s="137">
        <v>76.849929478999996</v>
      </c>
      <c r="N1025" s="154">
        <f t="shared" si="198"/>
        <v>76.849929478999996</v>
      </c>
      <c r="O1025" s="154">
        <f t="shared" si="199"/>
        <v>0</v>
      </c>
      <c r="P1025" s="154">
        <f t="shared" si="200"/>
        <v>0</v>
      </c>
      <c r="Q1025" s="154">
        <v>5729.662187756293</v>
      </c>
      <c r="R1025" s="154">
        <f t="shared" si="201"/>
        <v>5729.662187756293</v>
      </c>
      <c r="S1025" s="154">
        <f t="shared" si="202"/>
        <v>0</v>
      </c>
      <c r="T1025" s="154">
        <f t="shared" si="203"/>
        <v>0</v>
      </c>
      <c r="U1025" s="154">
        <f t="shared" si="204"/>
        <v>5806.5121172352929</v>
      </c>
      <c r="V1025" s="154">
        <f t="shared" si="205"/>
        <v>0</v>
      </c>
      <c r="W1025" s="154">
        <f t="shared" si="206"/>
        <v>0</v>
      </c>
      <c r="X1025" s="137">
        <f t="shared" si="207"/>
        <v>0</v>
      </c>
      <c r="Y1025" s="137">
        <f t="shared" si="208"/>
        <v>0</v>
      </c>
    </row>
    <row r="1026" spans="1:25">
      <c r="A1026" s="153">
        <v>2404</v>
      </c>
      <c r="B1026" s="153" t="s">
        <v>164</v>
      </c>
      <c r="C1026" s="153" t="s">
        <v>165</v>
      </c>
      <c r="D1026" s="153" t="s">
        <v>396</v>
      </c>
      <c r="E1026" s="153" t="s">
        <v>167</v>
      </c>
      <c r="F1026" s="136" t="s">
        <v>168</v>
      </c>
      <c r="G1026" s="154">
        <v>34.929599785699999</v>
      </c>
      <c r="H1026" s="154">
        <v>0</v>
      </c>
      <c r="I1026" s="154">
        <v>0</v>
      </c>
      <c r="J1026" s="155">
        <f t="shared" si="196"/>
        <v>0</v>
      </c>
      <c r="K1026" s="155">
        <f t="shared" si="197"/>
        <v>0</v>
      </c>
      <c r="L1026" s="155">
        <f>IF(F1026="Current ASP",IF(ISERROR(VLOOKUP(A1026,#REF!,3,FALSE)),1,1-VLOOKUP(A1026,#REF!,3,FALSE)),0)</f>
        <v>0</v>
      </c>
      <c r="M1026" s="137">
        <v>0</v>
      </c>
      <c r="N1026" s="154">
        <f t="shared" si="198"/>
        <v>0</v>
      </c>
      <c r="O1026" s="154">
        <f t="shared" si="199"/>
        <v>0</v>
      </c>
      <c r="P1026" s="154">
        <f t="shared" si="200"/>
        <v>0</v>
      </c>
      <c r="Q1026" s="154">
        <v>279.41308907984131</v>
      </c>
      <c r="R1026" s="154">
        <f t="shared" si="201"/>
        <v>279.41308907984131</v>
      </c>
      <c r="S1026" s="154">
        <f t="shared" si="202"/>
        <v>0</v>
      </c>
      <c r="T1026" s="154">
        <f t="shared" si="203"/>
        <v>0</v>
      </c>
      <c r="U1026" s="154">
        <f t="shared" si="204"/>
        <v>279.41308907984131</v>
      </c>
      <c r="V1026" s="154">
        <f t="shared" si="205"/>
        <v>0</v>
      </c>
      <c r="W1026" s="154">
        <f t="shared" si="206"/>
        <v>0</v>
      </c>
      <c r="X1026" s="137">
        <f t="shared" si="207"/>
        <v>0</v>
      </c>
      <c r="Y1026" s="137">
        <f t="shared" si="208"/>
        <v>0</v>
      </c>
    </row>
    <row r="1027" spans="1:25">
      <c r="A1027" s="153">
        <v>2405</v>
      </c>
      <c r="B1027" s="153" t="s">
        <v>164</v>
      </c>
      <c r="C1027" s="153" t="s">
        <v>165</v>
      </c>
      <c r="D1027" s="153" t="s">
        <v>397</v>
      </c>
      <c r="E1027" s="153" t="s">
        <v>167</v>
      </c>
      <c r="F1027" s="136" t="s">
        <v>168</v>
      </c>
      <c r="G1027" s="154">
        <v>30.783458618800001</v>
      </c>
      <c r="H1027" s="154">
        <v>0</v>
      </c>
      <c r="I1027" s="154">
        <v>0</v>
      </c>
      <c r="J1027" s="155">
        <f t="shared" si="196"/>
        <v>0</v>
      </c>
      <c r="K1027" s="155">
        <f t="shared" si="197"/>
        <v>0</v>
      </c>
      <c r="L1027" s="155">
        <f>IF(F1027="Current ASP",IF(ISERROR(VLOOKUP(A1027,#REF!,3,FALSE)),1,1-VLOOKUP(A1027,#REF!,3,FALSE)),0)</f>
        <v>0</v>
      </c>
      <c r="M1027" s="137">
        <v>0</v>
      </c>
      <c r="N1027" s="154">
        <f t="shared" si="198"/>
        <v>0</v>
      </c>
      <c r="O1027" s="154">
        <f t="shared" si="199"/>
        <v>0</v>
      </c>
      <c r="P1027" s="154">
        <f t="shared" si="200"/>
        <v>0</v>
      </c>
      <c r="Q1027" s="154">
        <v>675.89641687715289</v>
      </c>
      <c r="R1027" s="154">
        <f t="shared" si="201"/>
        <v>675.89641687715289</v>
      </c>
      <c r="S1027" s="154">
        <f t="shared" si="202"/>
        <v>0</v>
      </c>
      <c r="T1027" s="154">
        <f t="shared" si="203"/>
        <v>0</v>
      </c>
      <c r="U1027" s="154">
        <f t="shared" si="204"/>
        <v>675.89641687715289</v>
      </c>
      <c r="V1027" s="154">
        <f t="shared" si="205"/>
        <v>0</v>
      </c>
      <c r="W1027" s="154">
        <f t="shared" si="206"/>
        <v>0</v>
      </c>
      <c r="X1027" s="137">
        <f t="shared" si="207"/>
        <v>0</v>
      </c>
      <c r="Y1027" s="137">
        <f t="shared" si="208"/>
        <v>0</v>
      </c>
    </row>
    <row r="1028" spans="1:25">
      <c r="A1028" s="153">
        <v>2406</v>
      </c>
      <c r="B1028" s="153" t="s">
        <v>164</v>
      </c>
      <c r="C1028" s="153" t="s">
        <v>165</v>
      </c>
      <c r="D1028" s="153" t="s">
        <v>395</v>
      </c>
      <c r="E1028" s="153" t="s">
        <v>167</v>
      </c>
      <c r="F1028" s="136" t="s">
        <v>168</v>
      </c>
      <c r="G1028" s="154">
        <v>5.0944718831899998</v>
      </c>
      <c r="H1028" s="154">
        <v>0</v>
      </c>
      <c r="I1028" s="154">
        <v>0</v>
      </c>
      <c r="J1028" s="155">
        <f t="shared" si="196"/>
        <v>0</v>
      </c>
      <c r="K1028" s="155">
        <f t="shared" si="197"/>
        <v>0</v>
      </c>
      <c r="L1028" s="155">
        <f>IF(F1028="Current ASP",IF(ISERROR(VLOOKUP(A1028,#REF!,3,FALSE)),1,1-VLOOKUP(A1028,#REF!,3,FALSE)),0)</f>
        <v>0</v>
      </c>
      <c r="M1028" s="137">
        <v>532.18576165599995</v>
      </c>
      <c r="N1028" s="154">
        <f t="shared" si="198"/>
        <v>532.18576165599995</v>
      </c>
      <c r="O1028" s="154">
        <f t="shared" si="199"/>
        <v>0</v>
      </c>
      <c r="P1028" s="154">
        <f t="shared" si="200"/>
        <v>0</v>
      </c>
      <c r="Q1028" s="154">
        <v>442.95641164511835</v>
      </c>
      <c r="R1028" s="154">
        <f t="shared" si="201"/>
        <v>442.95641164511835</v>
      </c>
      <c r="S1028" s="154">
        <f t="shared" si="202"/>
        <v>0</v>
      </c>
      <c r="T1028" s="154">
        <f t="shared" si="203"/>
        <v>0</v>
      </c>
      <c r="U1028" s="154">
        <f t="shared" si="204"/>
        <v>975.14217330111831</v>
      </c>
      <c r="V1028" s="154">
        <f t="shared" si="205"/>
        <v>0</v>
      </c>
      <c r="W1028" s="154">
        <f t="shared" si="206"/>
        <v>0</v>
      </c>
      <c r="X1028" s="137">
        <f t="shared" si="207"/>
        <v>0</v>
      </c>
      <c r="Y1028" s="137">
        <f t="shared" si="208"/>
        <v>0</v>
      </c>
    </row>
    <row r="1029" spans="1:25">
      <c r="A1029" s="153">
        <v>2501</v>
      </c>
      <c r="B1029" s="153" t="s">
        <v>164</v>
      </c>
      <c r="C1029" s="153" t="s">
        <v>165</v>
      </c>
      <c r="D1029" s="153" t="s">
        <v>398</v>
      </c>
      <c r="E1029" s="153" t="s">
        <v>167</v>
      </c>
      <c r="F1029" s="136" t="s">
        <v>168</v>
      </c>
      <c r="G1029" s="154">
        <v>20.596381480400002</v>
      </c>
      <c r="H1029" s="154">
        <v>0</v>
      </c>
      <c r="I1029" s="154">
        <v>0</v>
      </c>
      <c r="J1029" s="155">
        <f t="shared" si="196"/>
        <v>0</v>
      </c>
      <c r="K1029" s="155">
        <f t="shared" si="197"/>
        <v>0</v>
      </c>
      <c r="L1029" s="155">
        <f>IF(F1029="Current ASP",IF(ISERROR(VLOOKUP(A1029,#REF!,3,FALSE)),1,1-VLOOKUP(A1029,#REF!,3,FALSE)),0)</f>
        <v>0</v>
      </c>
      <c r="M1029" s="137">
        <v>1051.05283865</v>
      </c>
      <c r="N1029" s="154">
        <f t="shared" si="198"/>
        <v>1051.05283865</v>
      </c>
      <c r="O1029" s="154">
        <f t="shared" si="199"/>
        <v>0</v>
      </c>
      <c r="P1029" s="154">
        <f t="shared" si="200"/>
        <v>0</v>
      </c>
      <c r="Q1029" s="154">
        <v>280.4078180939232</v>
      </c>
      <c r="R1029" s="154">
        <f t="shared" si="201"/>
        <v>280.4078180939232</v>
      </c>
      <c r="S1029" s="154">
        <f t="shared" si="202"/>
        <v>0</v>
      </c>
      <c r="T1029" s="154">
        <f t="shared" si="203"/>
        <v>0</v>
      </c>
      <c r="U1029" s="154">
        <f t="shared" si="204"/>
        <v>1331.4606567439232</v>
      </c>
      <c r="V1029" s="154">
        <f t="shared" si="205"/>
        <v>0</v>
      </c>
      <c r="W1029" s="154">
        <f t="shared" si="206"/>
        <v>0</v>
      </c>
      <c r="X1029" s="137">
        <f t="shared" si="207"/>
        <v>0</v>
      </c>
      <c r="Y1029" s="137">
        <f t="shared" si="208"/>
        <v>0</v>
      </c>
    </row>
    <row r="1030" spans="1:25">
      <c r="A1030" s="153">
        <v>2502</v>
      </c>
      <c r="B1030" s="153" t="s">
        <v>164</v>
      </c>
      <c r="C1030" s="153" t="s">
        <v>165</v>
      </c>
      <c r="D1030" s="153" t="s">
        <v>398</v>
      </c>
      <c r="E1030" s="153" t="s">
        <v>167</v>
      </c>
      <c r="F1030" s="136" t="s">
        <v>168</v>
      </c>
      <c r="G1030" s="154">
        <v>18.047564479599998</v>
      </c>
      <c r="H1030" s="154">
        <v>0</v>
      </c>
      <c r="I1030" s="154">
        <v>0</v>
      </c>
      <c r="J1030" s="155">
        <f t="shared" si="196"/>
        <v>0</v>
      </c>
      <c r="K1030" s="155">
        <f t="shared" si="197"/>
        <v>0</v>
      </c>
      <c r="L1030" s="155">
        <f>IF(F1030="Current ASP",IF(ISERROR(VLOOKUP(A1030,#REF!,3,FALSE)),1,1-VLOOKUP(A1030,#REF!,3,FALSE)),0)</f>
        <v>0</v>
      </c>
      <c r="M1030" s="137">
        <v>1157.7497493400001</v>
      </c>
      <c r="N1030" s="154">
        <f t="shared" si="198"/>
        <v>1157.7497493400001</v>
      </c>
      <c r="O1030" s="154">
        <f t="shared" si="199"/>
        <v>0</v>
      </c>
      <c r="P1030" s="154">
        <f t="shared" si="200"/>
        <v>0</v>
      </c>
      <c r="Q1030" s="154">
        <v>276.49039584169287</v>
      </c>
      <c r="R1030" s="154">
        <f t="shared" si="201"/>
        <v>276.49039584169287</v>
      </c>
      <c r="S1030" s="154">
        <f t="shared" si="202"/>
        <v>0</v>
      </c>
      <c r="T1030" s="154">
        <f t="shared" si="203"/>
        <v>0</v>
      </c>
      <c r="U1030" s="154">
        <f t="shared" si="204"/>
        <v>1434.2401451816929</v>
      </c>
      <c r="V1030" s="154">
        <f t="shared" si="205"/>
        <v>0</v>
      </c>
      <c r="W1030" s="154">
        <f t="shared" si="206"/>
        <v>0</v>
      </c>
      <c r="X1030" s="137">
        <f t="shared" si="207"/>
        <v>0</v>
      </c>
      <c r="Y1030" s="137">
        <f t="shared" si="208"/>
        <v>0</v>
      </c>
    </row>
    <row r="1031" spans="1:25">
      <c r="A1031" s="153">
        <v>2503</v>
      </c>
      <c r="B1031" s="153" t="s">
        <v>164</v>
      </c>
      <c r="C1031" s="153" t="s">
        <v>165</v>
      </c>
      <c r="D1031" s="153" t="s">
        <v>399</v>
      </c>
      <c r="E1031" s="153" t="s">
        <v>167</v>
      </c>
      <c r="F1031" s="136" t="s">
        <v>168</v>
      </c>
      <c r="G1031" s="154">
        <v>44.806623851799998</v>
      </c>
      <c r="H1031" s="154">
        <v>0</v>
      </c>
      <c r="I1031" s="154">
        <v>0</v>
      </c>
      <c r="J1031" s="155">
        <f t="shared" si="196"/>
        <v>0</v>
      </c>
      <c r="K1031" s="155">
        <f t="shared" si="197"/>
        <v>0</v>
      </c>
      <c r="L1031" s="155">
        <f>IF(F1031="Current ASP",IF(ISERROR(VLOOKUP(A1031,#REF!,3,FALSE)),1,1-VLOOKUP(A1031,#REF!,3,FALSE)),0)</f>
        <v>0</v>
      </c>
      <c r="M1031" s="137">
        <v>1563.26856901</v>
      </c>
      <c r="N1031" s="154">
        <f t="shared" si="198"/>
        <v>1563.26856901</v>
      </c>
      <c r="O1031" s="154">
        <f t="shared" si="199"/>
        <v>0</v>
      </c>
      <c r="P1031" s="154">
        <f t="shared" si="200"/>
        <v>0</v>
      </c>
      <c r="Q1031" s="154">
        <v>546.18543178113839</v>
      </c>
      <c r="R1031" s="154">
        <f t="shared" si="201"/>
        <v>546.18543178113839</v>
      </c>
      <c r="S1031" s="154">
        <f t="shared" si="202"/>
        <v>0</v>
      </c>
      <c r="T1031" s="154">
        <f t="shared" si="203"/>
        <v>0</v>
      </c>
      <c r="U1031" s="154">
        <f t="shared" si="204"/>
        <v>2109.4540007911382</v>
      </c>
      <c r="V1031" s="154">
        <f t="shared" si="205"/>
        <v>0</v>
      </c>
      <c r="W1031" s="154">
        <f t="shared" si="206"/>
        <v>0</v>
      </c>
      <c r="X1031" s="137">
        <f t="shared" si="207"/>
        <v>0</v>
      </c>
      <c r="Y1031" s="137">
        <f t="shared" si="208"/>
        <v>0</v>
      </c>
    </row>
    <row r="1032" spans="1:25">
      <c r="A1032" s="153">
        <v>2504</v>
      </c>
      <c r="B1032" s="153" t="s">
        <v>164</v>
      </c>
      <c r="C1032" s="153" t="s">
        <v>165</v>
      </c>
      <c r="D1032" s="153" t="s">
        <v>400</v>
      </c>
      <c r="E1032" s="153" t="s">
        <v>167</v>
      </c>
      <c r="F1032" s="136" t="s">
        <v>168</v>
      </c>
      <c r="G1032" s="154">
        <v>35.9007715989</v>
      </c>
      <c r="H1032" s="154">
        <v>0</v>
      </c>
      <c r="I1032" s="154">
        <v>0</v>
      </c>
      <c r="J1032" s="155">
        <f t="shared" si="196"/>
        <v>0</v>
      </c>
      <c r="K1032" s="155">
        <f t="shared" si="197"/>
        <v>0</v>
      </c>
      <c r="L1032" s="155">
        <f>IF(F1032="Current ASP",IF(ISERROR(VLOOKUP(A1032,#REF!,3,FALSE)),1,1-VLOOKUP(A1032,#REF!,3,FALSE)),0)</f>
        <v>0</v>
      </c>
      <c r="M1032" s="137">
        <v>935.72120455799995</v>
      </c>
      <c r="N1032" s="154">
        <f t="shared" si="198"/>
        <v>935.72120455799995</v>
      </c>
      <c r="O1032" s="154">
        <f t="shared" si="199"/>
        <v>0</v>
      </c>
      <c r="P1032" s="154">
        <f t="shared" si="200"/>
        <v>0</v>
      </c>
      <c r="Q1032" s="154">
        <v>347.36805479910629</v>
      </c>
      <c r="R1032" s="154">
        <f t="shared" si="201"/>
        <v>347.36805479910629</v>
      </c>
      <c r="S1032" s="154">
        <f t="shared" si="202"/>
        <v>0</v>
      </c>
      <c r="T1032" s="154">
        <f t="shared" si="203"/>
        <v>0</v>
      </c>
      <c r="U1032" s="154">
        <f t="shared" si="204"/>
        <v>1283.0892593571061</v>
      </c>
      <c r="V1032" s="154">
        <f t="shared" si="205"/>
        <v>0</v>
      </c>
      <c r="W1032" s="154">
        <f t="shared" si="206"/>
        <v>0</v>
      </c>
      <c r="X1032" s="137">
        <f t="shared" si="207"/>
        <v>0</v>
      </c>
      <c r="Y1032" s="137">
        <f t="shared" si="208"/>
        <v>0</v>
      </c>
    </row>
    <row r="1033" spans="1:25">
      <c r="A1033" s="153">
        <v>2505</v>
      </c>
      <c r="B1033" s="153" t="s">
        <v>164</v>
      </c>
      <c r="C1033" s="153" t="s">
        <v>165</v>
      </c>
      <c r="D1033" s="153" t="s">
        <v>400</v>
      </c>
      <c r="E1033" s="153" t="s">
        <v>167</v>
      </c>
      <c r="F1033" s="136" t="s">
        <v>168</v>
      </c>
      <c r="G1033" s="154">
        <v>32.029003417799998</v>
      </c>
      <c r="H1033" s="154">
        <v>0</v>
      </c>
      <c r="I1033" s="154">
        <v>0</v>
      </c>
      <c r="J1033" s="155">
        <f t="shared" si="196"/>
        <v>0</v>
      </c>
      <c r="K1033" s="155">
        <f t="shared" si="197"/>
        <v>0</v>
      </c>
      <c r="L1033" s="155">
        <f>IF(F1033="Current ASP",IF(ISERROR(VLOOKUP(A1033,#REF!,3,FALSE)),1,1-VLOOKUP(A1033,#REF!,3,FALSE)),0)</f>
        <v>0</v>
      </c>
      <c r="M1033" s="137">
        <v>1116.8505037100001</v>
      </c>
      <c r="N1033" s="154">
        <f t="shared" si="198"/>
        <v>1116.8505037100001</v>
      </c>
      <c r="O1033" s="154">
        <f t="shared" si="199"/>
        <v>0</v>
      </c>
      <c r="P1033" s="154">
        <f t="shared" si="200"/>
        <v>0</v>
      </c>
      <c r="Q1033" s="154">
        <v>451.52478416114758</v>
      </c>
      <c r="R1033" s="154">
        <f t="shared" si="201"/>
        <v>451.52478416114758</v>
      </c>
      <c r="S1033" s="154">
        <f t="shared" si="202"/>
        <v>0</v>
      </c>
      <c r="T1033" s="154">
        <f t="shared" si="203"/>
        <v>0</v>
      </c>
      <c r="U1033" s="154">
        <f t="shared" si="204"/>
        <v>1568.3752878711477</v>
      </c>
      <c r="V1033" s="154">
        <f t="shared" si="205"/>
        <v>0</v>
      </c>
      <c r="W1033" s="154">
        <f t="shared" si="206"/>
        <v>0</v>
      </c>
      <c r="X1033" s="137">
        <f t="shared" si="207"/>
        <v>0</v>
      </c>
      <c r="Y1033" s="137">
        <f t="shared" si="208"/>
        <v>0</v>
      </c>
    </row>
    <row r="1034" spans="1:25">
      <c r="A1034" s="153">
        <v>2506</v>
      </c>
      <c r="B1034" s="153" t="s">
        <v>164</v>
      </c>
      <c r="C1034" s="153" t="s">
        <v>165</v>
      </c>
      <c r="D1034" s="153" t="s">
        <v>401</v>
      </c>
      <c r="E1034" s="153" t="s">
        <v>167</v>
      </c>
      <c r="F1034" s="136" t="s">
        <v>168</v>
      </c>
      <c r="G1034" s="154">
        <v>32.923875370600001</v>
      </c>
      <c r="H1034" s="154">
        <v>0</v>
      </c>
      <c r="I1034" s="154">
        <v>0</v>
      </c>
      <c r="J1034" s="155">
        <f t="shared" ref="J1034:J1097" si="209">IF(H1034&gt;0,H1034/G1034,0)</f>
        <v>0</v>
      </c>
      <c r="K1034" s="155">
        <f t="shared" ref="K1034:K1097" si="210">IF(E1034="Greenfield",1-J1034,0)</f>
        <v>0</v>
      </c>
      <c r="L1034" s="155">
        <f>IF(F1034="Current ASP",IF(ISERROR(VLOOKUP(A1034,#REF!,3,FALSE)),1,1-VLOOKUP(A1034,#REF!,3,FALSE)),0)</f>
        <v>0</v>
      </c>
      <c r="M1034" s="137">
        <v>1083.06487014</v>
      </c>
      <c r="N1034" s="154">
        <f t="shared" ref="N1034:N1097" si="211">IF($E1034="Established",$M1034,0)</f>
        <v>1083.06487014</v>
      </c>
      <c r="O1034" s="154">
        <f t="shared" ref="O1034:O1097" si="212">IF($E1034="Greenfield",$M1034*J1034,0)</f>
        <v>0</v>
      </c>
      <c r="P1034" s="154">
        <f t="shared" ref="P1034:P1097" si="213">IF($E1034="Greenfield",$M1034*K1034,0)</f>
        <v>0</v>
      </c>
      <c r="Q1034" s="154">
        <v>114.10216744393517</v>
      </c>
      <c r="R1034" s="154">
        <f t="shared" ref="R1034:R1097" si="214">IF($E1034="Established",$Q1034,0)</f>
        <v>114.10216744393517</v>
      </c>
      <c r="S1034" s="154">
        <f t="shared" ref="S1034:S1097" si="215">IF($E1034="Greenfield",$Q1034*J1034,0)</f>
        <v>0</v>
      </c>
      <c r="T1034" s="154">
        <f t="shared" ref="T1034:T1097" si="216">IF($E1034="Greenfield",$Q1034*K1034,0)</f>
        <v>0</v>
      </c>
      <c r="U1034" s="154">
        <f t="shared" ref="U1034:U1097" si="217">N1034+R1034</f>
        <v>1197.1670375839353</v>
      </c>
      <c r="V1034" s="154">
        <f t="shared" ref="V1034:V1097" si="218">O1034+S1034</f>
        <v>0</v>
      </c>
      <c r="W1034" s="154">
        <f t="shared" ref="W1034:W1097" si="219">P1034+T1034</f>
        <v>0</v>
      </c>
      <c r="X1034" s="137">
        <f t="shared" ref="X1034:X1097" si="220">L1034*M1034*K1034</f>
        <v>0</v>
      </c>
      <c r="Y1034" s="137">
        <f t="shared" ref="Y1034:Y1097" si="221">Q1034*L1034*K1034</f>
        <v>0</v>
      </c>
    </row>
    <row r="1035" spans="1:25">
      <c r="A1035" s="153">
        <v>2507</v>
      </c>
      <c r="B1035" s="153" t="s">
        <v>164</v>
      </c>
      <c r="C1035" s="153" t="s">
        <v>165</v>
      </c>
      <c r="D1035" s="153" t="s">
        <v>401</v>
      </c>
      <c r="E1035" s="153" t="s">
        <v>167</v>
      </c>
      <c r="F1035" s="136" t="s">
        <v>168</v>
      </c>
      <c r="G1035" s="154">
        <v>58.873445775900002</v>
      </c>
      <c r="H1035" s="154">
        <v>0</v>
      </c>
      <c r="I1035" s="154">
        <v>0</v>
      </c>
      <c r="J1035" s="155">
        <f t="shared" si="209"/>
        <v>0</v>
      </c>
      <c r="K1035" s="155">
        <f t="shared" si="210"/>
        <v>0</v>
      </c>
      <c r="L1035" s="155">
        <f>IF(F1035="Current ASP",IF(ISERROR(VLOOKUP(A1035,#REF!,3,FALSE)),1,1-VLOOKUP(A1035,#REF!,3,FALSE)),0)</f>
        <v>0</v>
      </c>
      <c r="M1035" s="137">
        <v>1552.23736732</v>
      </c>
      <c r="N1035" s="154">
        <f t="shared" si="211"/>
        <v>1552.23736732</v>
      </c>
      <c r="O1035" s="154">
        <f t="shared" si="212"/>
        <v>0</v>
      </c>
      <c r="P1035" s="154">
        <f t="shared" si="213"/>
        <v>0</v>
      </c>
      <c r="Q1035" s="154">
        <v>454.59818653584301</v>
      </c>
      <c r="R1035" s="154">
        <f t="shared" si="214"/>
        <v>454.59818653584301</v>
      </c>
      <c r="S1035" s="154">
        <f t="shared" si="215"/>
        <v>0</v>
      </c>
      <c r="T1035" s="154">
        <f t="shared" si="216"/>
        <v>0</v>
      </c>
      <c r="U1035" s="154">
        <f t="shared" si="217"/>
        <v>2006.835553855843</v>
      </c>
      <c r="V1035" s="154">
        <f t="shared" si="218"/>
        <v>0</v>
      </c>
      <c r="W1035" s="154">
        <f t="shared" si="219"/>
        <v>0</v>
      </c>
      <c r="X1035" s="137">
        <f t="shared" si="220"/>
        <v>0</v>
      </c>
      <c r="Y1035" s="137">
        <f t="shared" si="221"/>
        <v>0</v>
      </c>
    </row>
    <row r="1036" spans="1:25">
      <c r="A1036" s="153">
        <v>2508</v>
      </c>
      <c r="B1036" s="153" t="s">
        <v>164</v>
      </c>
      <c r="C1036" s="153" t="s">
        <v>165</v>
      </c>
      <c r="D1036" s="153" t="s">
        <v>402</v>
      </c>
      <c r="E1036" s="153" t="s">
        <v>167</v>
      </c>
      <c r="F1036" s="136" t="s">
        <v>168</v>
      </c>
      <c r="G1036" s="154">
        <v>61.267863973799997</v>
      </c>
      <c r="H1036" s="154">
        <v>0</v>
      </c>
      <c r="I1036" s="154">
        <v>0</v>
      </c>
      <c r="J1036" s="155">
        <f t="shared" si="209"/>
        <v>0</v>
      </c>
      <c r="K1036" s="155">
        <f t="shared" si="210"/>
        <v>0</v>
      </c>
      <c r="L1036" s="155">
        <f>IF(F1036="Current ASP",IF(ISERROR(VLOOKUP(A1036,#REF!,3,FALSE)),1,1-VLOOKUP(A1036,#REF!,3,FALSE)),0)</f>
        <v>0</v>
      </c>
      <c r="M1036" s="137">
        <v>656.22892428099999</v>
      </c>
      <c r="N1036" s="154">
        <f t="shared" si="211"/>
        <v>656.22892428099999</v>
      </c>
      <c r="O1036" s="154">
        <f t="shared" si="212"/>
        <v>0</v>
      </c>
      <c r="P1036" s="154">
        <f t="shared" si="213"/>
        <v>0</v>
      </c>
      <c r="Q1036" s="154">
        <v>399.76151020076264</v>
      </c>
      <c r="R1036" s="154">
        <f t="shared" si="214"/>
        <v>399.76151020076264</v>
      </c>
      <c r="S1036" s="154">
        <f t="shared" si="215"/>
        <v>0</v>
      </c>
      <c r="T1036" s="154">
        <f t="shared" si="216"/>
        <v>0</v>
      </c>
      <c r="U1036" s="154">
        <f t="shared" si="217"/>
        <v>1055.9904344817626</v>
      </c>
      <c r="V1036" s="154">
        <f t="shared" si="218"/>
        <v>0</v>
      </c>
      <c r="W1036" s="154">
        <f t="shared" si="219"/>
        <v>0</v>
      </c>
      <c r="X1036" s="137">
        <f t="shared" si="220"/>
        <v>0</v>
      </c>
      <c r="Y1036" s="137">
        <f t="shared" si="221"/>
        <v>0</v>
      </c>
    </row>
    <row r="1037" spans="1:25">
      <c r="A1037" s="153">
        <v>2509</v>
      </c>
      <c r="B1037" s="153" t="s">
        <v>164</v>
      </c>
      <c r="C1037" s="153" t="s">
        <v>165</v>
      </c>
      <c r="D1037" s="153" t="s">
        <v>400</v>
      </c>
      <c r="E1037" s="153" t="s">
        <v>167</v>
      </c>
      <c r="F1037" s="136" t="s">
        <v>168</v>
      </c>
      <c r="G1037" s="154">
        <v>13.5415248728</v>
      </c>
      <c r="H1037" s="154">
        <v>0</v>
      </c>
      <c r="I1037" s="154">
        <v>0</v>
      </c>
      <c r="J1037" s="155">
        <f t="shared" si="209"/>
        <v>0</v>
      </c>
      <c r="K1037" s="155">
        <f t="shared" si="210"/>
        <v>0</v>
      </c>
      <c r="L1037" s="155">
        <f>IF(F1037="Current ASP",IF(ISERROR(VLOOKUP(A1037,#REF!,3,FALSE)),1,1-VLOOKUP(A1037,#REF!,3,FALSE)),0)</f>
        <v>0</v>
      </c>
      <c r="M1037" s="137">
        <v>547.89993469599995</v>
      </c>
      <c r="N1037" s="154">
        <f t="shared" si="211"/>
        <v>547.89993469599995</v>
      </c>
      <c r="O1037" s="154">
        <f t="shared" si="212"/>
        <v>0</v>
      </c>
      <c r="P1037" s="154">
        <f t="shared" si="213"/>
        <v>0</v>
      </c>
      <c r="Q1037" s="154">
        <v>42.484439982655672</v>
      </c>
      <c r="R1037" s="154">
        <f t="shared" si="214"/>
        <v>42.484439982655672</v>
      </c>
      <c r="S1037" s="154">
        <f t="shared" si="215"/>
        <v>0</v>
      </c>
      <c r="T1037" s="154">
        <f t="shared" si="216"/>
        <v>0</v>
      </c>
      <c r="U1037" s="154">
        <f t="shared" si="217"/>
        <v>590.3843746786556</v>
      </c>
      <c r="V1037" s="154">
        <f t="shared" si="218"/>
        <v>0</v>
      </c>
      <c r="W1037" s="154">
        <f t="shared" si="219"/>
        <v>0</v>
      </c>
      <c r="X1037" s="137">
        <f t="shared" si="220"/>
        <v>0</v>
      </c>
      <c r="Y1037" s="137">
        <f t="shared" si="221"/>
        <v>0</v>
      </c>
    </row>
    <row r="1038" spans="1:25">
      <c r="A1038" s="153">
        <v>2510</v>
      </c>
      <c r="B1038" s="153" t="s">
        <v>164</v>
      </c>
      <c r="C1038" s="153" t="s">
        <v>165</v>
      </c>
      <c r="D1038" s="153" t="s">
        <v>403</v>
      </c>
      <c r="E1038" s="153" t="s">
        <v>167</v>
      </c>
      <c r="F1038" s="136" t="s">
        <v>168</v>
      </c>
      <c r="G1038" s="154">
        <v>40.879453038199998</v>
      </c>
      <c r="H1038" s="154">
        <v>0</v>
      </c>
      <c r="I1038" s="154">
        <v>0</v>
      </c>
      <c r="J1038" s="155">
        <f t="shared" si="209"/>
        <v>0</v>
      </c>
      <c r="K1038" s="155">
        <f t="shared" si="210"/>
        <v>0</v>
      </c>
      <c r="L1038" s="155">
        <f>IF(F1038="Current ASP",IF(ISERROR(VLOOKUP(A1038,#REF!,3,FALSE)),1,1-VLOOKUP(A1038,#REF!,3,FALSE)),0)</f>
        <v>0</v>
      </c>
      <c r="M1038" s="137">
        <v>2360.3074397099999</v>
      </c>
      <c r="N1038" s="154">
        <f t="shared" si="211"/>
        <v>2360.3074397099999</v>
      </c>
      <c r="O1038" s="154">
        <f t="shared" si="212"/>
        <v>0</v>
      </c>
      <c r="P1038" s="154">
        <f t="shared" si="213"/>
        <v>0</v>
      </c>
      <c r="Q1038" s="154">
        <v>476.2527043844994</v>
      </c>
      <c r="R1038" s="154">
        <f t="shared" si="214"/>
        <v>476.2527043844994</v>
      </c>
      <c r="S1038" s="154">
        <f t="shared" si="215"/>
        <v>0</v>
      </c>
      <c r="T1038" s="154">
        <f t="shared" si="216"/>
        <v>0</v>
      </c>
      <c r="U1038" s="154">
        <f t="shared" si="217"/>
        <v>2836.5601440944993</v>
      </c>
      <c r="V1038" s="154">
        <f t="shared" si="218"/>
        <v>0</v>
      </c>
      <c r="W1038" s="154">
        <f t="shared" si="219"/>
        <v>0</v>
      </c>
      <c r="X1038" s="137">
        <f t="shared" si="220"/>
        <v>0</v>
      </c>
      <c r="Y1038" s="137">
        <f t="shared" si="221"/>
        <v>0</v>
      </c>
    </row>
    <row r="1039" spans="1:25">
      <c r="A1039" s="153">
        <v>2511</v>
      </c>
      <c r="B1039" s="153" t="s">
        <v>164</v>
      </c>
      <c r="C1039" s="153" t="s">
        <v>165</v>
      </c>
      <c r="D1039" s="153" t="s">
        <v>403</v>
      </c>
      <c r="E1039" s="153" t="s">
        <v>167</v>
      </c>
      <c r="F1039" s="136" t="s">
        <v>168</v>
      </c>
      <c r="G1039" s="154">
        <v>21.473178804900002</v>
      </c>
      <c r="H1039" s="154">
        <v>0</v>
      </c>
      <c r="I1039" s="154">
        <v>0</v>
      </c>
      <c r="J1039" s="155">
        <f t="shared" si="209"/>
        <v>0</v>
      </c>
      <c r="K1039" s="155">
        <f t="shared" si="210"/>
        <v>0</v>
      </c>
      <c r="L1039" s="155">
        <f>IF(F1039="Current ASP",IF(ISERROR(VLOOKUP(A1039,#REF!,3,FALSE)),1,1-VLOOKUP(A1039,#REF!,3,FALSE)),0)</f>
        <v>0</v>
      </c>
      <c r="M1039" s="137">
        <v>846.28907235500003</v>
      </c>
      <c r="N1039" s="154">
        <f t="shared" si="211"/>
        <v>846.28907235500003</v>
      </c>
      <c r="O1039" s="154">
        <f t="shared" si="212"/>
        <v>0</v>
      </c>
      <c r="P1039" s="154">
        <f t="shared" si="213"/>
        <v>0</v>
      </c>
      <c r="Q1039" s="154">
        <v>560.43360851222906</v>
      </c>
      <c r="R1039" s="154">
        <f t="shared" si="214"/>
        <v>560.43360851222906</v>
      </c>
      <c r="S1039" s="154">
        <f t="shared" si="215"/>
        <v>0</v>
      </c>
      <c r="T1039" s="154">
        <f t="shared" si="216"/>
        <v>0</v>
      </c>
      <c r="U1039" s="154">
        <f t="shared" si="217"/>
        <v>1406.722680867229</v>
      </c>
      <c r="V1039" s="154">
        <f t="shared" si="218"/>
        <v>0</v>
      </c>
      <c r="W1039" s="154">
        <f t="shared" si="219"/>
        <v>0</v>
      </c>
      <c r="X1039" s="137">
        <f t="shared" si="220"/>
        <v>0</v>
      </c>
      <c r="Y1039" s="137">
        <f t="shared" si="221"/>
        <v>0</v>
      </c>
    </row>
    <row r="1040" spans="1:25">
      <c r="A1040" s="153">
        <v>2512</v>
      </c>
      <c r="B1040" s="153" t="s">
        <v>164</v>
      </c>
      <c r="C1040" s="153" t="s">
        <v>165</v>
      </c>
      <c r="D1040" s="153" t="s">
        <v>403</v>
      </c>
      <c r="E1040" s="153" t="s">
        <v>167</v>
      </c>
      <c r="F1040" s="136" t="s">
        <v>168</v>
      </c>
      <c r="G1040" s="154">
        <v>16.964932187700001</v>
      </c>
      <c r="H1040" s="154">
        <v>0</v>
      </c>
      <c r="I1040" s="154">
        <v>0</v>
      </c>
      <c r="J1040" s="155">
        <f t="shared" si="209"/>
        <v>0</v>
      </c>
      <c r="K1040" s="155">
        <f t="shared" si="210"/>
        <v>0</v>
      </c>
      <c r="L1040" s="155">
        <f>IF(F1040="Current ASP",IF(ISERROR(VLOOKUP(A1040,#REF!,3,FALSE)),1,1-VLOOKUP(A1040,#REF!,3,FALSE)),0)</f>
        <v>0</v>
      </c>
      <c r="M1040" s="137">
        <v>826.90938975799997</v>
      </c>
      <c r="N1040" s="154">
        <f t="shared" si="211"/>
        <v>826.90938975799997</v>
      </c>
      <c r="O1040" s="154">
        <f t="shared" si="212"/>
        <v>0</v>
      </c>
      <c r="P1040" s="154">
        <f t="shared" si="213"/>
        <v>0</v>
      </c>
      <c r="Q1040" s="154">
        <v>274.65374898502824</v>
      </c>
      <c r="R1040" s="154">
        <f t="shared" si="214"/>
        <v>274.65374898502824</v>
      </c>
      <c r="S1040" s="154">
        <f t="shared" si="215"/>
        <v>0</v>
      </c>
      <c r="T1040" s="154">
        <f t="shared" si="216"/>
        <v>0</v>
      </c>
      <c r="U1040" s="154">
        <f t="shared" si="217"/>
        <v>1101.5631387430283</v>
      </c>
      <c r="V1040" s="154">
        <f t="shared" si="218"/>
        <v>0</v>
      </c>
      <c r="W1040" s="154">
        <f t="shared" si="219"/>
        <v>0</v>
      </c>
      <c r="X1040" s="137">
        <f t="shared" si="220"/>
        <v>0</v>
      </c>
      <c r="Y1040" s="137">
        <f t="shared" si="221"/>
        <v>0</v>
      </c>
    </row>
    <row r="1041" spans="1:25">
      <c r="A1041" s="153">
        <v>2513</v>
      </c>
      <c r="B1041" s="153" t="s">
        <v>164</v>
      </c>
      <c r="C1041" s="153" t="s">
        <v>165</v>
      </c>
      <c r="D1041" s="153" t="s">
        <v>403</v>
      </c>
      <c r="E1041" s="153" t="s">
        <v>167</v>
      </c>
      <c r="F1041" s="136" t="s">
        <v>168</v>
      </c>
      <c r="G1041" s="154">
        <v>16.589092919900001</v>
      </c>
      <c r="H1041" s="154">
        <v>0</v>
      </c>
      <c r="I1041" s="154">
        <v>0</v>
      </c>
      <c r="J1041" s="155">
        <f t="shared" si="209"/>
        <v>0</v>
      </c>
      <c r="K1041" s="155">
        <f t="shared" si="210"/>
        <v>0</v>
      </c>
      <c r="L1041" s="155">
        <f>IF(F1041="Current ASP",IF(ISERROR(VLOOKUP(A1041,#REF!,3,FALSE)),1,1-VLOOKUP(A1041,#REF!,3,FALSE)),0)</f>
        <v>0</v>
      </c>
      <c r="M1041" s="137">
        <v>3612.8395783599999</v>
      </c>
      <c r="N1041" s="154">
        <f t="shared" si="211"/>
        <v>3612.8395783599999</v>
      </c>
      <c r="O1041" s="154">
        <f t="shared" si="212"/>
        <v>0</v>
      </c>
      <c r="P1041" s="154">
        <f t="shared" si="213"/>
        <v>0</v>
      </c>
      <c r="Q1041" s="154">
        <v>441.74225574808116</v>
      </c>
      <c r="R1041" s="154">
        <f t="shared" si="214"/>
        <v>441.74225574808116</v>
      </c>
      <c r="S1041" s="154">
        <f t="shared" si="215"/>
        <v>0</v>
      </c>
      <c r="T1041" s="154">
        <f t="shared" si="216"/>
        <v>0</v>
      </c>
      <c r="U1041" s="154">
        <f t="shared" si="217"/>
        <v>4054.5818341080812</v>
      </c>
      <c r="V1041" s="154">
        <f t="shared" si="218"/>
        <v>0</v>
      </c>
      <c r="W1041" s="154">
        <f t="shared" si="219"/>
        <v>0</v>
      </c>
      <c r="X1041" s="137">
        <f t="shared" si="220"/>
        <v>0</v>
      </c>
      <c r="Y1041" s="137">
        <f t="shared" si="221"/>
        <v>0</v>
      </c>
    </row>
    <row r="1042" spans="1:25">
      <c r="A1042" s="153">
        <v>2514</v>
      </c>
      <c r="B1042" s="153" t="s">
        <v>164</v>
      </c>
      <c r="C1042" s="153" t="s">
        <v>165</v>
      </c>
      <c r="D1042" s="153" t="s">
        <v>403</v>
      </c>
      <c r="E1042" s="153" t="s">
        <v>167</v>
      </c>
      <c r="F1042" s="136" t="s">
        <v>168</v>
      </c>
      <c r="G1042" s="154">
        <v>20.573263300299999</v>
      </c>
      <c r="H1042" s="154">
        <v>0</v>
      </c>
      <c r="I1042" s="154">
        <v>0</v>
      </c>
      <c r="J1042" s="155">
        <f t="shared" si="209"/>
        <v>0</v>
      </c>
      <c r="K1042" s="155">
        <f t="shared" si="210"/>
        <v>0</v>
      </c>
      <c r="L1042" s="155">
        <f>IF(F1042="Current ASP",IF(ISERROR(VLOOKUP(A1042,#REF!,3,FALSE)),1,1-VLOOKUP(A1042,#REF!,3,FALSE)),0)</f>
        <v>0</v>
      </c>
      <c r="M1042" s="137">
        <v>7775.4056611899996</v>
      </c>
      <c r="N1042" s="154">
        <f t="shared" si="211"/>
        <v>7775.4056611899996</v>
      </c>
      <c r="O1042" s="154">
        <f t="shared" si="212"/>
        <v>0</v>
      </c>
      <c r="P1042" s="154">
        <f t="shared" si="213"/>
        <v>0</v>
      </c>
      <c r="Q1042" s="154">
        <v>1255.6820842614177</v>
      </c>
      <c r="R1042" s="154">
        <f t="shared" si="214"/>
        <v>1255.6820842614177</v>
      </c>
      <c r="S1042" s="154">
        <f t="shared" si="215"/>
        <v>0</v>
      </c>
      <c r="T1042" s="154">
        <f t="shared" si="216"/>
        <v>0</v>
      </c>
      <c r="U1042" s="154">
        <f t="shared" si="217"/>
        <v>9031.0877454514175</v>
      </c>
      <c r="V1042" s="154">
        <f t="shared" si="218"/>
        <v>0</v>
      </c>
      <c r="W1042" s="154">
        <f t="shared" si="219"/>
        <v>0</v>
      </c>
      <c r="X1042" s="137">
        <f t="shared" si="220"/>
        <v>0</v>
      </c>
      <c r="Y1042" s="137">
        <f t="shared" si="221"/>
        <v>0</v>
      </c>
    </row>
    <row r="1043" spans="1:25">
      <c r="A1043" s="153">
        <v>2515</v>
      </c>
      <c r="B1043" s="153" t="s">
        <v>164</v>
      </c>
      <c r="C1043" s="153" t="s">
        <v>165</v>
      </c>
      <c r="D1043" s="153" t="s">
        <v>404</v>
      </c>
      <c r="E1043" s="153" t="s">
        <v>167</v>
      </c>
      <c r="F1043" s="136" t="s">
        <v>168</v>
      </c>
      <c r="G1043" s="154">
        <v>14.076683543</v>
      </c>
      <c r="H1043" s="154">
        <v>0</v>
      </c>
      <c r="I1043" s="154">
        <v>0</v>
      </c>
      <c r="J1043" s="155">
        <f t="shared" si="209"/>
        <v>0</v>
      </c>
      <c r="K1043" s="155">
        <f t="shared" si="210"/>
        <v>0</v>
      </c>
      <c r="L1043" s="155">
        <f>IF(F1043="Current ASP",IF(ISERROR(VLOOKUP(A1043,#REF!,3,FALSE)),1,1-VLOOKUP(A1043,#REF!,3,FALSE)),0)</f>
        <v>0</v>
      </c>
      <c r="M1043" s="137">
        <v>2362.9102024899998</v>
      </c>
      <c r="N1043" s="154">
        <f t="shared" si="211"/>
        <v>2362.9102024899998</v>
      </c>
      <c r="O1043" s="154">
        <f t="shared" si="212"/>
        <v>0</v>
      </c>
      <c r="P1043" s="154">
        <f t="shared" si="213"/>
        <v>0</v>
      </c>
      <c r="Q1043" s="154">
        <v>593.67263669750866</v>
      </c>
      <c r="R1043" s="154">
        <f t="shared" si="214"/>
        <v>593.67263669750866</v>
      </c>
      <c r="S1043" s="154">
        <f t="shared" si="215"/>
        <v>0</v>
      </c>
      <c r="T1043" s="154">
        <f t="shared" si="216"/>
        <v>0</v>
      </c>
      <c r="U1043" s="154">
        <f t="shared" si="217"/>
        <v>2956.5828391875084</v>
      </c>
      <c r="V1043" s="154">
        <f t="shared" si="218"/>
        <v>0</v>
      </c>
      <c r="W1043" s="154">
        <f t="shared" si="219"/>
        <v>0</v>
      </c>
      <c r="X1043" s="137">
        <f t="shared" si="220"/>
        <v>0</v>
      </c>
      <c r="Y1043" s="137">
        <f t="shared" si="221"/>
        <v>0</v>
      </c>
    </row>
    <row r="1044" spans="1:25">
      <c r="A1044" s="153">
        <v>2516</v>
      </c>
      <c r="B1044" s="153" t="s">
        <v>164</v>
      </c>
      <c r="C1044" s="153" t="s">
        <v>165</v>
      </c>
      <c r="D1044" s="153" t="s">
        <v>404</v>
      </c>
      <c r="E1044" s="153" t="s">
        <v>167</v>
      </c>
      <c r="F1044" s="136" t="s">
        <v>168</v>
      </c>
      <c r="G1044" s="154">
        <v>13.920892820500001</v>
      </c>
      <c r="H1044" s="154">
        <v>0</v>
      </c>
      <c r="I1044" s="154">
        <v>0</v>
      </c>
      <c r="J1044" s="155">
        <f t="shared" si="209"/>
        <v>0</v>
      </c>
      <c r="K1044" s="155">
        <f t="shared" si="210"/>
        <v>0</v>
      </c>
      <c r="L1044" s="155">
        <f>IF(F1044="Current ASP",IF(ISERROR(VLOOKUP(A1044,#REF!,3,FALSE)),1,1-VLOOKUP(A1044,#REF!,3,FALSE)),0)</f>
        <v>0</v>
      </c>
      <c r="M1044" s="137">
        <v>1489.71227866</v>
      </c>
      <c r="N1044" s="154">
        <f t="shared" si="211"/>
        <v>1489.71227866</v>
      </c>
      <c r="O1044" s="154">
        <f t="shared" si="212"/>
        <v>0</v>
      </c>
      <c r="P1044" s="154">
        <f t="shared" si="213"/>
        <v>0</v>
      </c>
      <c r="Q1044" s="154">
        <v>209.00566138590739</v>
      </c>
      <c r="R1044" s="154">
        <f t="shared" si="214"/>
        <v>209.00566138590739</v>
      </c>
      <c r="S1044" s="154">
        <f t="shared" si="215"/>
        <v>0</v>
      </c>
      <c r="T1044" s="154">
        <f t="shared" si="216"/>
        <v>0</v>
      </c>
      <c r="U1044" s="154">
        <f t="shared" si="217"/>
        <v>1698.7179400459074</v>
      </c>
      <c r="V1044" s="154">
        <f t="shared" si="218"/>
        <v>0</v>
      </c>
      <c r="W1044" s="154">
        <f t="shared" si="219"/>
        <v>0</v>
      </c>
      <c r="X1044" s="137">
        <f t="shared" si="220"/>
        <v>0</v>
      </c>
      <c r="Y1044" s="137">
        <f t="shared" si="221"/>
        <v>0</v>
      </c>
    </row>
    <row r="1045" spans="1:25">
      <c r="A1045" s="153">
        <v>2517</v>
      </c>
      <c r="B1045" s="153" t="s">
        <v>164</v>
      </c>
      <c r="C1045" s="153" t="s">
        <v>165</v>
      </c>
      <c r="D1045" s="153" t="s">
        <v>404</v>
      </c>
      <c r="E1045" s="153" t="s">
        <v>167</v>
      </c>
      <c r="F1045" s="136" t="s">
        <v>168</v>
      </c>
      <c r="G1045" s="154">
        <v>28.0677743629</v>
      </c>
      <c r="H1045" s="154">
        <v>0</v>
      </c>
      <c r="I1045" s="154">
        <v>0</v>
      </c>
      <c r="J1045" s="155">
        <f t="shared" si="209"/>
        <v>0</v>
      </c>
      <c r="K1045" s="155">
        <f t="shared" si="210"/>
        <v>0</v>
      </c>
      <c r="L1045" s="155">
        <f>IF(F1045="Current ASP",IF(ISERROR(VLOOKUP(A1045,#REF!,3,FALSE)),1,1-VLOOKUP(A1045,#REF!,3,FALSE)),0)</f>
        <v>0</v>
      </c>
      <c r="M1045" s="137">
        <v>1905.12408454</v>
      </c>
      <c r="N1045" s="154">
        <f t="shared" si="211"/>
        <v>1905.12408454</v>
      </c>
      <c r="O1045" s="154">
        <f t="shared" si="212"/>
        <v>0</v>
      </c>
      <c r="P1045" s="154">
        <f t="shared" si="213"/>
        <v>0</v>
      </c>
      <c r="Q1045" s="154">
        <v>120.61060874085555</v>
      </c>
      <c r="R1045" s="154">
        <f t="shared" si="214"/>
        <v>120.61060874085555</v>
      </c>
      <c r="S1045" s="154">
        <f t="shared" si="215"/>
        <v>0</v>
      </c>
      <c r="T1045" s="154">
        <f t="shared" si="216"/>
        <v>0</v>
      </c>
      <c r="U1045" s="154">
        <f t="shared" si="217"/>
        <v>2025.7346932808555</v>
      </c>
      <c r="V1045" s="154">
        <f t="shared" si="218"/>
        <v>0</v>
      </c>
      <c r="W1045" s="154">
        <f t="shared" si="219"/>
        <v>0</v>
      </c>
      <c r="X1045" s="137">
        <f t="shared" si="220"/>
        <v>0</v>
      </c>
      <c r="Y1045" s="137">
        <f t="shared" si="221"/>
        <v>0</v>
      </c>
    </row>
    <row r="1046" spans="1:25">
      <c r="A1046" s="153">
        <v>2518</v>
      </c>
      <c r="B1046" s="153" t="s">
        <v>164</v>
      </c>
      <c r="C1046" s="153" t="s">
        <v>165</v>
      </c>
      <c r="D1046" s="153" t="s">
        <v>405</v>
      </c>
      <c r="E1046" s="153" t="s">
        <v>167</v>
      </c>
      <c r="F1046" s="136" t="s">
        <v>168</v>
      </c>
      <c r="G1046" s="154">
        <v>50.059539663599999</v>
      </c>
      <c r="H1046" s="154">
        <v>0</v>
      </c>
      <c r="I1046" s="154">
        <v>0</v>
      </c>
      <c r="J1046" s="155">
        <f t="shared" si="209"/>
        <v>0</v>
      </c>
      <c r="K1046" s="155">
        <f t="shared" si="210"/>
        <v>0</v>
      </c>
      <c r="L1046" s="155">
        <f>IF(F1046="Current ASP",IF(ISERROR(VLOOKUP(A1046,#REF!,3,FALSE)),1,1-VLOOKUP(A1046,#REF!,3,FALSE)),0)</f>
        <v>0</v>
      </c>
      <c r="M1046" s="137">
        <v>2306.9698219799998</v>
      </c>
      <c r="N1046" s="154">
        <f t="shared" si="211"/>
        <v>2306.9698219799998</v>
      </c>
      <c r="O1046" s="154">
        <f t="shared" si="212"/>
        <v>0</v>
      </c>
      <c r="P1046" s="154">
        <f t="shared" si="213"/>
        <v>0</v>
      </c>
      <c r="Q1046" s="154">
        <v>460.62351488277903</v>
      </c>
      <c r="R1046" s="154">
        <f t="shared" si="214"/>
        <v>460.62351488277903</v>
      </c>
      <c r="S1046" s="154">
        <f t="shared" si="215"/>
        <v>0</v>
      </c>
      <c r="T1046" s="154">
        <f t="shared" si="216"/>
        <v>0</v>
      </c>
      <c r="U1046" s="154">
        <f t="shared" si="217"/>
        <v>2767.5933368627789</v>
      </c>
      <c r="V1046" s="154">
        <f t="shared" si="218"/>
        <v>0</v>
      </c>
      <c r="W1046" s="154">
        <f t="shared" si="219"/>
        <v>0</v>
      </c>
      <c r="X1046" s="137">
        <f t="shared" si="220"/>
        <v>0</v>
      </c>
      <c r="Y1046" s="137">
        <f t="shared" si="221"/>
        <v>0</v>
      </c>
    </row>
    <row r="1047" spans="1:25">
      <c r="A1047" s="153">
        <v>2519</v>
      </c>
      <c r="B1047" s="153" t="s">
        <v>164</v>
      </c>
      <c r="C1047" s="153" t="s">
        <v>165</v>
      </c>
      <c r="D1047" s="153" t="s">
        <v>405</v>
      </c>
      <c r="E1047" s="153" t="s">
        <v>167</v>
      </c>
      <c r="F1047" s="136" t="s">
        <v>168</v>
      </c>
      <c r="G1047" s="154">
        <v>50.218093929600002</v>
      </c>
      <c r="H1047" s="154">
        <v>0</v>
      </c>
      <c r="I1047" s="154">
        <v>0</v>
      </c>
      <c r="J1047" s="155">
        <f t="shared" si="209"/>
        <v>0</v>
      </c>
      <c r="K1047" s="155">
        <f t="shared" si="210"/>
        <v>0</v>
      </c>
      <c r="L1047" s="155">
        <f>IF(F1047="Current ASP",IF(ISERROR(VLOOKUP(A1047,#REF!,3,FALSE)),1,1-VLOOKUP(A1047,#REF!,3,FALSE)),0)</f>
        <v>0</v>
      </c>
      <c r="M1047" s="137">
        <v>1715.5506276399999</v>
      </c>
      <c r="N1047" s="154">
        <f t="shared" si="211"/>
        <v>1715.5506276399999</v>
      </c>
      <c r="O1047" s="154">
        <f t="shared" si="212"/>
        <v>0</v>
      </c>
      <c r="P1047" s="154">
        <f t="shared" si="213"/>
        <v>0</v>
      </c>
      <c r="Q1047" s="154">
        <v>332.88059145738112</v>
      </c>
      <c r="R1047" s="154">
        <f t="shared" si="214"/>
        <v>332.88059145738112</v>
      </c>
      <c r="S1047" s="154">
        <f t="shared" si="215"/>
        <v>0</v>
      </c>
      <c r="T1047" s="154">
        <f t="shared" si="216"/>
        <v>0</v>
      </c>
      <c r="U1047" s="154">
        <f t="shared" si="217"/>
        <v>2048.431219097381</v>
      </c>
      <c r="V1047" s="154">
        <f t="shared" si="218"/>
        <v>0</v>
      </c>
      <c r="W1047" s="154">
        <f t="shared" si="219"/>
        <v>0</v>
      </c>
      <c r="X1047" s="137">
        <f t="shared" si="220"/>
        <v>0</v>
      </c>
      <c r="Y1047" s="137">
        <f t="shared" si="221"/>
        <v>0</v>
      </c>
    </row>
    <row r="1048" spans="1:25">
      <c r="A1048" s="153">
        <v>2520</v>
      </c>
      <c r="B1048" s="153" t="s">
        <v>164</v>
      </c>
      <c r="C1048" s="153" t="s">
        <v>165</v>
      </c>
      <c r="D1048" s="153" t="s">
        <v>406</v>
      </c>
      <c r="E1048" s="153" t="s">
        <v>167</v>
      </c>
      <c r="F1048" s="136" t="s">
        <v>168</v>
      </c>
      <c r="G1048" s="154">
        <v>27.714122072399999</v>
      </c>
      <c r="H1048" s="154">
        <v>0</v>
      </c>
      <c r="I1048" s="154">
        <v>0</v>
      </c>
      <c r="J1048" s="155">
        <f t="shared" si="209"/>
        <v>0</v>
      </c>
      <c r="K1048" s="155">
        <f t="shared" si="210"/>
        <v>0</v>
      </c>
      <c r="L1048" s="155">
        <f>IF(F1048="Current ASP",IF(ISERROR(VLOOKUP(A1048,#REF!,3,FALSE)),1,1-VLOOKUP(A1048,#REF!,3,FALSE)),0)</f>
        <v>0</v>
      </c>
      <c r="M1048" s="137">
        <v>904.90094514099997</v>
      </c>
      <c r="N1048" s="154">
        <f t="shared" si="211"/>
        <v>904.90094514099997</v>
      </c>
      <c r="O1048" s="154">
        <f t="shared" si="212"/>
        <v>0</v>
      </c>
      <c r="P1048" s="154">
        <f t="shared" si="213"/>
        <v>0</v>
      </c>
      <c r="Q1048" s="154">
        <v>214.53684444491475</v>
      </c>
      <c r="R1048" s="154">
        <f t="shared" si="214"/>
        <v>214.53684444491475</v>
      </c>
      <c r="S1048" s="154">
        <f t="shared" si="215"/>
        <v>0</v>
      </c>
      <c r="T1048" s="154">
        <f t="shared" si="216"/>
        <v>0</v>
      </c>
      <c r="U1048" s="154">
        <f t="shared" si="217"/>
        <v>1119.4377895859147</v>
      </c>
      <c r="V1048" s="154">
        <f t="shared" si="218"/>
        <v>0</v>
      </c>
      <c r="W1048" s="154">
        <f t="shared" si="219"/>
        <v>0</v>
      </c>
      <c r="X1048" s="137">
        <f t="shared" si="220"/>
        <v>0</v>
      </c>
      <c r="Y1048" s="137">
        <f t="shared" si="221"/>
        <v>0</v>
      </c>
    </row>
    <row r="1049" spans="1:25">
      <c r="A1049" s="153">
        <v>2521</v>
      </c>
      <c r="B1049" s="153" t="s">
        <v>164</v>
      </c>
      <c r="C1049" s="153" t="s">
        <v>165</v>
      </c>
      <c r="D1049" s="153" t="s">
        <v>407</v>
      </c>
      <c r="E1049" s="153" t="s">
        <v>167</v>
      </c>
      <c r="F1049" s="136" t="s">
        <v>168</v>
      </c>
      <c r="G1049" s="154">
        <v>39.491307985500001</v>
      </c>
      <c r="H1049" s="154">
        <v>0</v>
      </c>
      <c r="I1049" s="154">
        <v>0</v>
      </c>
      <c r="J1049" s="155">
        <f t="shared" si="209"/>
        <v>0</v>
      </c>
      <c r="K1049" s="155">
        <f t="shared" si="210"/>
        <v>0</v>
      </c>
      <c r="L1049" s="155">
        <f>IF(F1049="Current ASP",IF(ISERROR(VLOOKUP(A1049,#REF!,3,FALSE)),1,1-VLOOKUP(A1049,#REF!,3,FALSE)),0)</f>
        <v>0</v>
      </c>
      <c r="M1049" s="137">
        <v>1024.8139863900001</v>
      </c>
      <c r="N1049" s="154">
        <f t="shared" si="211"/>
        <v>1024.8139863900001</v>
      </c>
      <c r="O1049" s="154">
        <f t="shared" si="212"/>
        <v>0</v>
      </c>
      <c r="P1049" s="154">
        <f t="shared" si="213"/>
        <v>0</v>
      </c>
      <c r="Q1049" s="154">
        <v>8677.3511101802069</v>
      </c>
      <c r="R1049" s="154">
        <f t="shared" si="214"/>
        <v>8677.3511101802069</v>
      </c>
      <c r="S1049" s="154">
        <f t="shared" si="215"/>
        <v>0</v>
      </c>
      <c r="T1049" s="154">
        <f t="shared" si="216"/>
        <v>0</v>
      </c>
      <c r="U1049" s="154">
        <f t="shared" si="217"/>
        <v>9702.1650965702065</v>
      </c>
      <c r="V1049" s="154">
        <f t="shared" si="218"/>
        <v>0</v>
      </c>
      <c r="W1049" s="154">
        <f t="shared" si="219"/>
        <v>0</v>
      </c>
      <c r="X1049" s="137">
        <f t="shared" si="220"/>
        <v>0</v>
      </c>
      <c r="Y1049" s="137">
        <f t="shared" si="221"/>
        <v>0</v>
      </c>
    </row>
    <row r="1050" spans="1:25">
      <c r="A1050" s="153">
        <v>2522</v>
      </c>
      <c r="B1050" s="153" t="s">
        <v>164</v>
      </c>
      <c r="C1050" s="153" t="s">
        <v>165</v>
      </c>
      <c r="D1050" s="153" t="s">
        <v>404</v>
      </c>
      <c r="E1050" s="153" t="s">
        <v>167</v>
      </c>
      <c r="F1050" s="136" t="s">
        <v>168</v>
      </c>
      <c r="G1050" s="154">
        <v>40.513061218499999</v>
      </c>
      <c r="H1050" s="154">
        <v>0</v>
      </c>
      <c r="I1050" s="154">
        <v>0</v>
      </c>
      <c r="J1050" s="155">
        <f t="shared" si="209"/>
        <v>0</v>
      </c>
      <c r="K1050" s="155">
        <f t="shared" si="210"/>
        <v>0</v>
      </c>
      <c r="L1050" s="155">
        <f>IF(F1050="Current ASP",IF(ISERROR(VLOOKUP(A1050,#REF!,3,FALSE)),1,1-VLOOKUP(A1050,#REF!,3,FALSE)),0)</f>
        <v>0</v>
      </c>
      <c r="M1050" s="137">
        <v>2941.6330244599999</v>
      </c>
      <c r="N1050" s="154">
        <f t="shared" si="211"/>
        <v>2941.6330244599999</v>
      </c>
      <c r="O1050" s="154">
        <f t="shared" si="212"/>
        <v>0</v>
      </c>
      <c r="P1050" s="154">
        <f t="shared" si="213"/>
        <v>0</v>
      </c>
      <c r="Q1050" s="154">
        <v>690.46073499414899</v>
      </c>
      <c r="R1050" s="154">
        <f t="shared" si="214"/>
        <v>690.46073499414899</v>
      </c>
      <c r="S1050" s="154">
        <f t="shared" si="215"/>
        <v>0</v>
      </c>
      <c r="T1050" s="154">
        <f t="shared" si="216"/>
        <v>0</v>
      </c>
      <c r="U1050" s="154">
        <f t="shared" si="217"/>
        <v>3632.0937594541488</v>
      </c>
      <c r="V1050" s="154">
        <f t="shared" si="218"/>
        <v>0</v>
      </c>
      <c r="W1050" s="154">
        <f t="shared" si="219"/>
        <v>0</v>
      </c>
      <c r="X1050" s="137">
        <f t="shared" si="220"/>
        <v>0</v>
      </c>
      <c r="Y1050" s="137">
        <f t="shared" si="221"/>
        <v>0</v>
      </c>
    </row>
    <row r="1051" spans="1:25">
      <c r="A1051" s="153">
        <v>2523</v>
      </c>
      <c r="B1051" s="153" t="s">
        <v>164</v>
      </c>
      <c r="C1051" s="153" t="s">
        <v>165</v>
      </c>
      <c r="D1051" s="153" t="s">
        <v>404</v>
      </c>
      <c r="E1051" s="153" t="s">
        <v>167</v>
      </c>
      <c r="F1051" s="136" t="s">
        <v>168</v>
      </c>
      <c r="G1051" s="154">
        <v>17.5128347058</v>
      </c>
      <c r="H1051" s="154">
        <v>0</v>
      </c>
      <c r="I1051" s="154">
        <v>0</v>
      </c>
      <c r="J1051" s="155">
        <f t="shared" si="209"/>
        <v>0</v>
      </c>
      <c r="K1051" s="155">
        <f t="shared" si="210"/>
        <v>0</v>
      </c>
      <c r="L1051" s="155">
        <f>IF(F1051="Current ASP",IF(ISERROR(VLOOKUP(A1051,#REF!,3,FALSE)),1,1-VLOOKUP(A1051,#REF!,3,FALSE)),0)</f>
        <v>0</v>
      </c>
      <c r="M1051" s="137">
        <v>4016.1893447000002</v>
      </c>
      <c r="N1051" s="154">
        <f t="shared" si="211"/>
        <v>4016.1893447000002</v>
      </c>
      <c r="O1051" s="154">
        <f t="shared" si="212"/>
        <v>0</v>
      </c>
      <c r="P1051" s="154">
        <f t="shared" si="213"/>
        <v>0</v>
      </c>
      <c r="Q1051" s="154">
        <v>349.92613731540933</v>
      </c>
      <c r="R1051" s="154">
        <f t="shared" si="214"/>
        <v>349.92613731540933</v>
      </c>
      <c r="S1051" s="154">
        <f t="shared" si="215"/>
        <v>0</v>
      </c>
      <c r="T1051" s="154">
        <f t="shared" si="216"/>
        <v>0</v>
      </c>
      <c r="U1051" s="154">
        <f t="shared" si="217"/>
        <v>4366.1154820154097</v>
      </c>
      <c r="V1051" s="154">
        <f t="shared" si="218"/>
        <v>0</v>
      </c>
      <c r="W1051" s="154">
        <f t="shared" si="219"/>
        <v>0</v>
      </c>
      <c r="X1051" s="137">
        <f t="shared" si="220"/>
        <v>0</v>
      </c>
      <c r="Y1051" s="137">
        <f t="shared" si="221"/>
        <v>0</v>
      </c>
    </row>
    <row r="1052" spans="1:25">
      <c r="A1052" s="153">
        <v>2524</v>
      </c>
      <c r="B1052" s="153" t="s">
        <v>164</v>
      </c>
      <c r="C1052" s="153" t="s">
        <v>165</v>
      </c>
      <c r="D1052" s="153" t="s">
        <v>404</v>
      </c>
      <c r="E1052" s="153" t="s">
        <v>167</v>
      </c>
      <c r="F1052" s="136" t="s">
        <v>168</v>
      </c>
      <c r="G1052" s="154">
        <v>18.232721187199999</v>
      </c>
      <c r="H1052" s="154">
        <v>0</v>
      </c>
      <c r="I1052" s="154">
        <v>0</v>
      </c>
      <c r="J1052" s="155">
        <f t="shared" si="209"/>
        <v>0</v>
      </c>
      <c r="K1052" s="155">
        <f t="shared" si="210"/>
        <v>0</v>
      </c>
      <c r="L1052" s="155">
        <f>IF(F1052="Current ASP",IF(ISERROR(VLOOKUP(A1052,#REF!,3,FALSE)),1,1-VLOOKUP(A1052,#REF!,3,FALSE)),0)</f>
        <v>0</v>
      </c>
      <c r="M1052" s="137">
        <v>4592.8368943300002</v>
      </c>
      <c r="N1052" s="154">
        <f t="shared" si="211"/>
        <v>4592.8368943300002</v>
      </c>
      <c r="O1052" s="154">
        <f t="shared" si="212"/>
        <v>0</v>
      </c>
      <c r="P1052" s="154">
        <f t="shared" si="213"/>
        <v>0</v>
      </c>
      <c r="Q1052" s="154">
        <v>3206.9361312709548</v>
      </c>
      <c r="R1052" s="154">
        <f t="shared" si="214"/>
        <v>3206.9361312709548</v>
      </c>
      <c r="S1052" s="154">
        <f t="shared" si="215"/>
        <v>0</v>
      </c>
      <c r="T1052" s="154">
        <f t="shared" si="216"/>
        <v>0</v>
      </c>
      <c r="U1052" s="154">
        <f t="shared" si="217"/>
        <v>7799.7730256009545</v>
      </c>
      <c r="V1052" s="154">
        <f t="shared" si="218"/>
        <v>0</v>
      </c>
      <c r="W1052" s="154">
        <f t="shared" si="219"/>
        <v>0</v>
      </c>
      <c r="X1052" s="137">
        <f t="shared" si="220"/>
        <v>0</v>
      </c>
      <c r="Y1052" s="137">
        <f t="shared" si="221"/>
        <v>0</v>
      </c>
    </row>
    <row r="1053" spans="1:25">
      <c r="A1053" s="153">
        <v>2525</v>
      </c>
      <c r="B1053" s="153" t="s">
        <v>164</v>
      </c>
      <c r="C1053" s="153" t="s">
        <v>165</v>
      </c>
      <c r="D1053" s="153" t="s">
        <v>408</v>
      </c>
      <c r="E1053" s="153" t="s">
        <v>167</v>
      </c>
      <c r="F1053" s="136" t="s">
        <v>168</v>
      </c>
      <c r="G1053" s="154">
        <v>44.555981656500002</v>
      </c>
      <c r="H1053" s="154">
        <v>0</v>
      </c>
      <c r="I1053" s="154">
        <v>0</v>
      </c>
      <c r="J1053" s="155">
        <f t="shared" si="209"/>
        <v>0</v>
      </c>
      <c r="K1053" s="155">
        <f t="shared" si="210"/>
        <v>0</v>
      </c>
      <c r="L1053" s="155">
        <f>IF(F1053="Current ASP",IF(ISERROR(VLOOKUP(A1053,#REF!,3,FALSE)),1,1-VLOOKUP(A1053,#REF!,3,FALSE)),0)</f>
        <v>0</v>
      </c>
      <c r="M1053" s="137">
        <v>2505.9352652100001</v>
      </c>
      <c r="N1053" s="154">
        <f t="shared" si="211"/>
        <v>2505.9352652100001</v>
      </c>
      <c r="O1053" s="154">
        <f t="shared" si="212"/>
        <v>0</v>
      </c>
      <c r="P1053" s="154">
        <f t="shared" si="213"/>
        <v>0</v>
      </c>
      <c r="Q1053" s="154">
        <v>3795.7686933046598</v>
      </c>
      <c r="R1053" s="154">
        <f t="shared" si="214"/>
        <v>3795.7686933046598</v>
      </c>
      <c r="S1053" s="154">
        <f t="shared" si="215"/>
        <v>0</v>
      </c>
      <c r="T1053" s="154">
        <f t="shared" si="216"/>
        <v>0</v>
      </c>
      <c r="U1053" s="154">
        <f t="shared" si="217"/>
        <v>6301.7039585146595</v>
      </c>
      <c r="V1053" s="154">
        <f t="shared" si="218"/>
        <v>0</v>
      </c>
      <c r="W1053" s="154">
        <f t="shared" si="219"/>
        <v>0</v>
      </c>
      <c r="X1053" s="137">
        <f t="shared" si="220"/>
        <v>0</v>
      </c>
      <c r="Y1053" s="137">
        <f t="shared" si="221"/>
        <v>0</v>
      </c>
    </row>
    <row r="1054" spans="1:25">
      <c r="A1054" s="153">
        <v>2526</v>
      </c>
      <c r="B1054" s="153" t="s">
        <v>164</v>
      </c>
      <c r="C1054" s="153" t="s">
        <v>165</v>
      </c>
      <c r="D1054" s="153" t="s">
        <v>408</v>
      </c>
      <c r="E1054" s="153" t="s">
        <v>167</v>
      </c>
      <c r="F1054" s="136" t="s">
        <v>168</v>
      </c>
      <c r="G1054" s="154">
        <v>37.606205801800002</v>
      </c>
      <c r="H1054" s="154">
        <v>0</v>
      </c>
      <c r="I1054" s="154">
        <v>0</v>
      </c>
      <c r="J1054" s="155">
        <f t="shared" si="209"/>
        <v>0</v>
      </c>
      <c r="K1054" s="155">
        <f t="shared" si="210"/>
        <v>0</v>
      </c>
      <c r="L1054" s="155">
        <f>IF(F1054="Current ASP",IF(ISERROR(VLOOKUP(A1054,#REF!,3,FALSE)),1,1-VLOOKUP(A1054,#REF!,3,FALSE)),0)</f>
        <v>0</v>
      </c>
      <c r="M1054" s="137">
        <v>1873.1320514900001</v>
      </c>
      <c r="N1054" s="154">
        <f t="shared" si="211"/>
        <v>1873.1320514900001</v>
      </c>
      <c r="O1054" s="154">
        <f t="shared" si="212"/>
        <v>0</v>
      </c>
      <c r="P1054" s="154">
        <f t="shared" si="213"/>
        <v>0</v>
      </c>
      <c r="Q1054" s="154">
        <v>252.12327787598286</v>
      </c>
      <c r="R1054" s="154">
        <f t="shared" si="214"/>
        <v>252.12327787598286</v>
      </c>
      <c r="S1054" s="154">
        <f t="shared" si="215"/>
        <v>0</v>
      </c>
      <c r="T1054" s="154">
        <f t="shared" si="216"/>
        <v>0</v>
      </c>
      <c r="U1054" s="154">
        <f t="shared" si="217"/>
        <v>2125.255329365983</v>
      </c>
      <c r="V1054" s="154">
        <f t="shared" si="218"/>
        <v>0</v>
      </c>
      <c r="W1054" s="154">
        <f t="shared" si="219"/>
        <v>0</v>
      </c>
      <c r="X1054" s="137">
        <f t="shared" si="220"/>
        <v>0</v>
      </c>
      <c r="Y1054" s="137">
        <f t="shared" si="221"/>
        <v>0</v>
      </c>
    </row>
    <row r="1055" spans="1:25">
      <c r="A1055" s="153">
        <v>2527</v>
      </c>
      <c r="B1055" s="153" t="s">
        <v>164</v>
      </c>
      <c r="C1055" s="153" t="s">
        <v>165</v>
      </c>
      <c r="D1055" s="153" t="s">
        <v>407</v>
      </c>
      <c r="E1055" s="153" t="s">
        <v>167</v>
      </c>
      <c r="F1055" s="136" t="s">
        <v>168</v>
      </c>
      <c r="G1055" s="154">
        <v>17.943481176799999</v>
      </c>
      <c r="H1055" s="154">
        <v>0</v>
      </c>
      <c r="I1055" s="154">
        <v>0</v>
      </c>
      <c r="J1055" s="155">
        <f t="shared" si="209"/>
        <v>0</v>
      </c>
      <c r="K1055" s="155">
        <f t="shared" si="210"/>
        <v>0</v>
      </c>
      <c r="L1055" s="155">
        <f>IF(F1055="Current ASP",IF(ISERROR(VLOOKUP(A1055,#REF!,3,FALSE)),1,1-VLOOKUP(A1055,#REF!,3,FALSE)),0)</f>
        <v>0</v>
      </c>
      <c r="M1055" s="137">
        <v>0</v>
      </c>
      <c r="N1055" s="154">
        <f t="shared" si="211"/>
        <v>0</v>
      </c>
      <c r="O1055" s="154">
        <f t="shared" si="212"/>
        <v>0</v>
      </c>
      <c r="P1055" s="154">
        <f t="shared" si="213"/>
        <v>0</v>
      </c>
      <c r="Q1055" s="154">
        <v>775.01422701864681</v>
      </c>
      <c r="R1055" s="154">
        <f t="shared" si="214"/>
        <v>775.01422701864681</v>
      </c>
      <c r="S1055" s="154">
        <f t="shared" si="215"/>
        <v>0</v>
      </c>
      <c r="T1055" s="154">
        <f t="shared" si="216"/>
        <v>0</v>
      </c>
      <c r="U1055" s="154">
        <f t="shared" si="217"/>
        <v>775.01422701864681</v>
      </c>
      <c r="V1055" s="154">
        <f t="shared" si="218"/>
        <v>0</v>
      </c>
      <c r="W1055" s="154">
        <f t="shared" si="219"/>
        <v>0</v>
      </c>
      <c r="X1055" s="137">
        <f t="shared" si="220"/>
        <v>0</v>
      </c>
      <c r="Y1055" s="137">
        <f t="shared" si="221"/>
        <v>0</v>
      </c>
    </row>
    <row r="1056" spans="1:25">
      <c r="A1056" s="153">
        <v>2528</v>
      </c>
      <c r="B1056" s="153" t="s">
        <v>164</v>
      </c>
      <c r="C1056" s="153" t="s">
        <v>165</v>
      </c>
      <c r="D1056" s="153" t="s">
        <v>407</v>
      </c>
      <c r="E1056" s="153" t="s">
        <v>167</v>
      </c>
      <c r="F1056" s="136" t="s">
        <v>168</v>
      </c>
      <c r="G1056" s="154">
        <v>37.183984630600001</v>
      </c>
      <c r="H1056" s="154">
        <v>0</v>
      </c>
      <c r="I1056" s="154">
        <v>0</v>
      </c>
      <c r="J1056" s="155">
        <f t="shared" si="209"/>
        <v>0</v>
      </c>
      <c r="K1056" s="155">
        <f t="shared" si="210"/>
        <v>0</v>
      </c>
      <c r="L1056" s="155">
        <f>IF(F1056="Current ASP",IF(ISERROR(VLOOKUP(A1056,#REF!,3,FALSE)),1,1-VLOOKUP(A1056,#REF!,3,FALSE)),0)</f>
        <v>0</v>
      </c>
      <c r="M1056" s="137">
        <v>0</v>
      </c>
      <c r="N1056" s="154">
        <f t="shared" si="211"/>
        <v>0</v>
      </c>
      <c r="O1056" s="154">
        <f t="shared" si="212"/>
        <v>0</v>
      </c>
      <c r="P1056" s="154">
        <f t="shared" si="213"/>
        <v>0</v>
      </c>
      <c r="Q1056" s="154">
        <v>3442.3781963989377</v>
      </c>
      <c r="R1056" s="154">
        <f t="shared" si="214"/>
        <v>3442.3781963989377</v>
      </c>
      <c r="S1056" s="154">
        <f t="shared" si="215"/>
        <v>0</v>
      </c>
      <c r="T1056" s="154">
        <f t="shared" si="216"/>
        <v>0</v>
      </c>
      <c r="U1056" s="154">
        <f t="shared" si="217"/>
        <v>3442.3781963989377</v>
      </c>
      <c r="V1056" s="154">
        <f t="shared" si="218"/>
        <v>0</v>
      </c>
      <c r="W1056" s="154">
        <f t="shared" si="219"/>
        <v>0</v>
      </c>
      <c r="X1056" s="137">
        <f t="shared" si="220"/>
        <v>0</v>
      </c>
      <c r="Y1056" s="137">
        <f t="shared" si="221"/>
        <v>0</v>
      </c>
    </row>
    <row r="1057" spans="1:25">
      <c r="A1057" s="153">
        <v>2529</v>
      </c>
      <c r="B1057" s="153" t="s">
        <v>164</v>
      </c>
      <c r="C1057" s="153" t="s">
        <v>165</v>
      </c>
      <c r="D1057" s="153" t="s">
        <v>407</v>
      </c>
      <c r="E1057" s="153" t="s">
        <v>167</v>
      </c>
      <c r="F1057" s="136" t="s">
        <v>168</v>
      </c>
      <c r="G1057" s="154">
        <v>22.107861159300001</v>
      </c>
      <c r="H1057" s="154">
        <v>0</v>
      </c>
      <c r="I1057" s="154">
        <v>0</v>
      </c>
      <c r="J1057" s="155">
        <f t="shared" si="209"/>
        <v>0</v>
      </c>
      <c r="K1057" s="155">
        <f t="shared" si="210"/>
        <v>0</v>
      </c>
      <c r="L1057" s="155">
        <f>IF(F1057="Current ASP",IF(ISERROR(VLOOKUP(A1057,#REF!,3,FALSE)),1,1-VLOOKUP(A1057,#REF!,3,FALSE)),0)</f>
        <v>0</v>
      </c>
      <c r="M1057" s="137">
        <v>0</v>
      </c>
      <c r="N1057" s="154">
        <f t="shared" si="211"/>
        <v>0</v>
      </c>
      <c r="O1057" s="154">
        <f t="shared" si="212"/>
        <v>0</v>
      </c>
      <c r="P1057" s="154">
        <f t="shared" si="213"/>
        <v>0</v>
      </c>
      <c r="Q1057" s="154">
        <v>931.98824649401593</v>
      </c>
      <c r="R1057" s="154">
        <f t="shared" si="214"/>
        <v>931.98824649401593</v>
      </c>
      <c r="S1057" s="154">
        <f t="shared" si="215"/>
        <v>0</v>
      </c>
      <c r="T1057" s="154">
        <f t="shared" si="216"/>
        <v>0</v>
      </c>
      <c r="U1057" s="154">
        <f t="shared" si="217"/>
        <v>931.98824649401593</v>
      </c>
      <c r="V1057" s="154">
        <f t="shared" si="218"/>
        <v>0</v>
      </c>
      <c r="W1057" s="154">
        <f t="shared" si="219"/>
        <v>0</v>
      </c>
      <c r="X1057" s="137">
        <f t="shared" si="220"/>
        <v>0</v>
      </c>
      <c r="Y1057" s="137">
        <f t="shared" si="221"/>
        <v>0</v>
      </c>
    </row>
    <row r="1058" spans="1:25">
      <c r="A1058" s="153">
        <v>2530</v>
      </c>
      <c r="B1058" s="153" t="s">
        <v>164</v>
      </c>
      <c r="C1058" s="153" t="s">
        <v>165</v>
      </c>
      <c r="D1058" s="153" t="s">
        <v>407</v>
      </c>
      <c r="E1058" s="153" t="s">
        <v>167</v>
      </c>
      <c r="F1058" s="136" t="s">
        <v>168</v>
      </c>
      <c r="G1058" s="154">
        <v>25.702560804200001</v>
      </c>
      <c r="H1058" s="154">
        <v>0</v>
      </c>
      <c r="I1058" s="154">
        <v>0</v>
      </c>
      <c r="J1058" s="155">
        <f t="shared" si="209"/>
        <v>0</v>
      </c>
      <c r="K1058" s="155">
        <f t="shared" si="210"/>
        <v>0</v>
      </c>
      <c r="L1058" s="155">
        <f>IF(F1058="Current ASP",IF(ISERROR(VLOOKUP(A1058,#REF!,3,FALSE)),1,1-VLOOKUP(A1058,#REF!,3,FALSE)),0)</f>
        <v>0</v>
      </c>
      <c r="M1058" s="137">
        <v>0</v>
      </c>
      <c r="N1058" s="154">
        <f t="shared" si="211"/>
        <v>0</v>
      </c>
      <c r="O1058" s="154">
        <f t="shared" si="212"/>
        <v>0</v>
      </c>
      <c r="P1058" s="154">
        <f t="shared" si="213"/>
        <v>0</v>
      </c>
      <c r="Q1058" s="154">
        <v>1712.3724456196264</v>
      </c>
      <c r="R1058" s="154">
        <f t="shared" si="214"/>
        <v>1712.3724456196264</v>
      </c>
      <c r="S1058" s="154">
        <f t="shared" si="215"/>
        <v>0</v>
      </c>
      <c r="T1058" s="154">
        <f t="shared" si="216"/>
        <v>0</v>
      </c>
      <c r="U1058" s="154">
        <f t="shared" si="217"/>
        <v>1712.3724456196264</v>
      </c>
      <c r="V1058" s="154">
        <f t="shared" si="218"/>
        <v>0</v>
      </c>
      <c r="W1058" s="154">
        <f t="shared" si="219"/>
        <v>0</v>
      </c>
      <c r="X1058" s="137">
        <f t="shared" si="220"/>
        <v>0</v>
      </c>
      <c r="Y1058" s="137">
        <f t="shared" si="221"/>
        <v>0</v>
      </c>
    </row>
    <row r="1059" spans="1:25">
      <c r="A1059" s="153">
        <v>2531</v>
      </c>
      <c r="B1059" s="153" t="s">
        <v>164</v>
      </c>
      <c r="C1059" s="153" t="s">
        <v>165</v>
      </c>
      <c r="D1059" s="153" t="s">
        <v>407</v>
      </c>
      <c r="E1059" s="153" t="s">
        <v>167</v>
      </c>
      <c r="F1059" s="136" t="s">
        <v>168</v>
      </c>
      <c r="G1059" s="154">
        <v>17.0852713986</v>
      </c>
      <c r="H1059" s="154">
        <v>0</v>
      </c>
      <c r="I1059" s="154">
        <v>0</v>
      </c>
      <c r="J1059" s="155">
        <f t="shared" si="209"/>
        <v>0</v>
      </c>
      <c r="K1059" s="155">
        <f t="shared" si="210"/>
        <v>0</v>
      </c>
      <c r="L1059" s="155">
        <f>IF(F1059="Current ASP",IF(ISERROR(VLOOKUP(A1059,#REF!,3,FALSE)),1,1-VLOOKUP(A1059,#REF!,3,FALSE)),0)</f>
        <v>0</v>
      </c>
      <c r="M1059" s="137">
        <v>0</v>
      </c>
      <c r="N1059" s="154">
        <f t="shared" si="211"/>
        <v>0</v>
      </c>
      <c r="O1059" s="154">
        <f t="shared" si="212"/>
        <v>0</v>
      </c>
      <c r="P1059" s="154">
        <f t="shared" si="213"/>
        <v>0</v>
      </c>
      <c r="Q1059" s="154">
        <v>361.10934127477458</v>
      </c>
      <c r="R1059" s="154">
        <f t="shared" si="214"/>
        <v>361.10934127477458</v>
      </c>
      <c r="S1059" s="154">
        <f t="shared" si="215"/>
        <v>0</v>
      </c>
      <c r="T1059" s="154">
        <f t="shared" si="216"/>
        <v>0</v>
      </c>
      <c r="U1059" s="154">
        <f t="shared" si="217"/>
        <v>361.10934127477458</v>
      </c>
      <c r="V1059" s="154">
        <f t="shared" si="218"/>
        <v>0</v>
      </c>
      <c r="W1059" s="154">
        <f t="shared" si="219"/>
        <v>0</v>
      </c>
      <c r="X1059" s="137">
        <f t="shared" si="220"/>
        <v>0</v>
      </c>
      <c r="Y1059" s="137">
        <f t="shared" si="221"/>
        <v>0</v>
      </c>
    </row>
    <row r="1060" spans="1:25">
      <c r="A1060" s="153">
        <v>2532</v>
      </c>
      <c r="B1060" s="153" t="s">
        <v>164</v>
      </c>
      <c r="C1060" s="153" t="s">
        <v>165</v>
      </c>
      <c r="D1060" s="153" t="s">
        <v>408</v>
      </c>
      <c r="E1060" s="153" t="s">
        <v>167</v>
      </c>
      <c r="F1060" s="136" t="s">
        <v>168</v>
      </c>
      <c r="G1060" s="154">
        <v>44.968026930100002</v>
      </c>
      <c r="H1060" s="154">
        <v>0</v>
      </c>
      <c r="I1060" s="154">
        <v>0</v>
      </c>
      <c r="J1060" s="155">
        <f t="shared" si="209"/>
        <v>0</v>
      </c>
      <c r="K1060" s="155">
        <f t="shared" si="210"/>
        <v>0</v>
      </c>
      <c r="L1060" s="155">
        <f>IF(F1060="Current ASP",IF(ISERROR(VLOOKUP(A1060,#REF!,3,FALSE)),1,1-VLOOKUP(A1060,#REF!,3,FALSE)),0)</f>
        <v>0</v>
      </c>
      <c r="M1060" s="137">
        <v>0</v>
      </c>
      <c r="N1060" s="154">
        <f t="shared" si="211"/>
        <v>0</v>
      </c>
      <c r="O1060" s="154">
        <f t="shared" si="212"/>
        <v>0</v>
      </c>
      <c r="P1060" s="154">
        <f t="shared" si="213"/>
        <v>0</v>
      </c>
      <c r="Q1060" s="154">
        <v>0</v>
      </c>
      <c r="R1060" s="154">
        <f t="shared" si="214"/>
        <v>0</v>
      </c>
      <c r="S1060" s="154">
        <f t="shared" si="215"/>
        <v>0</v>
      </c>
      <c r="T1060" s="154">
        <f t="shared" si="216"/>
        <v>0</v>
      </c>
      <c r="U1060" s="154">
        <f t="shared" si="217"/>
        <v>0</v>
      </c>
      <c r="V1060" s="154">
        <f t="shared" si="218"/>
        <v>0</v>
      </c>
      <c r="W1060" s="154">
        <f t="shared" si="219"/>
        <v>0</v>
      </c>
      <c r="X1060" s="137">
        <f t="shared" si="220"/>
        <v>0</v>
      </c>
      <c r="Y1060" s="137">
        <f t="shared" si="221"/>
        <v>0</v>
      </c>
    </row>
    <row r="1061" spans="1:25">
      <c r="A1061" s="153">
        <v>2533</v>
      </c>
      <c r="B1061" s="153" t="s">
        <v>164</v>
      </c>
      <c r="C1061" s="153" t="s">
        <v>165</v>
      </c>
      <c r="D1061" s="153" t="s">
        <v>408</v>
      </c>
      <c r="E1061" s="153" t="s">
        <v>167</v>
      </c>
      <c r="F1061" s="136" t="s">
        <v>168</v>
      </c>
      <c r="G1061" s="154">
        <v>52.898404949300001</v>
      </c>
      <c r="H1061" s="154">
        <v>0</v>
      </c>
      <c r="I1061" s="154">
        <v>0</v>
      </c>
      <c r="J1061" s="155">
        <f t="shared" si="209"/>
        <v>0</v>
      </c>
      <c r="K1061" s="155">
        <f t="shared" si="210"/>
        <v>0</v>
      </c>
      <c r="L1061" s="155">
        <f>IF(F1061="Current ASP",IF(ISERROR(VLOOKUP(A1061,#REF!,3,FALSE)),1,1-VLOOKUP(A1061,#REF!,3,FALSE)),0)</f>
        <v>0</v>
      </c>
      <c r="M1061" s="137">
        <v>0</v>
      </c>
      <c r="N1061" s="154">
        <f t="shared" si="211"/>
        <v>0</v>
      </c>
      <c r="O1061" s="154">
        <f t="shared" si="212"/>
        <v>0</v>
      </c>
      <c r="P1061" s="154">
        <f t="shared" si="213"/>
        <v>0</v>
      </c>
      <c r="Q1061" s="154">
        <v>103.68432249403207</v>
      </c>
      <c r="R1061" s="154">
        <f t="shared" si="214"/>
        <v>103.68432249403207</v>
      </c>
      <c r="S1061" s="154">
        <f t="shared" si="215"/>
        <v>0</v>
      </c>
      <c r="T1061" s="154">
        <f t="shared" si="216"/>
        <v>0</v>
      </c>
      <c r="U1061" s="154">
        <f t="shared" si="217"/>
        <v>103.68432249403207</v>
      </c>
      <c r="V1061" s="154">
        <f t="shared" si="218"/>
        <v>0</v>
      </c>
      <c r="W1061" s="154">
        <f t="shared" si="219"/>
        <v>0</v>
      </c>
      <c r="X1061" s="137">
        <f t="shared" si="220"/>
        <v>0</v>
      </c>
      <c r="Y1061" s="137">
        <f t="shared" si="221"/>
        <v>0</v>
      </c>
    </row>
    <row r="1062" spans="1:25">
      <c r="A1062" s="153">
        <v>2534</v>
      </c>
      <c r="B1062" s="153" t="s">
        <v>164</v>
      </c>
      <c r="C1062" s="153" t="s">
        <v>165</v>
      </c>
      <c r="D1062" s="153" t="s">
        <v>408</v>
      </c>
      <c r="E1062" s="153" t="s">
        <v>167</v>
      </c>
      <c r="F1062" s="136" t="s">
        <v>168</v>
      </c>
      <c r="G1062" s="154">
        <v>37.261036122500002</v>
      </c>
      <c r="H1062" s="154">
        <v>0</v>
      </c>
      <c r="I1062" s="154">
        <v>0</v>
      </c>
      <c r="J1062" s="155">
        <f t="shared" si="209"/>
        <v>0</v>
      </c>
      <c r="K1062" s="155">
        <f t="shared" si="210"/>
        <v>0</v>
      </c>
      <c r="L1062" s="155">
        <f>IF(F1062="Current ASP",IF(ISERROR(VLOOKUP(A1062,#REF!,3,FALSE)),1,1-VLOOKUP(A1062,#REF!,3,FALSE)),0)</f>
        <v>0</v>
      </c>
      <c r="M1062" s="137">
        <v>5764.9360425200002</v>
      </c>
      <c r="N1062" s="154">
        <f t="shared" si="211"/>
        <v>5764.9360425200002</v>
      </c>
      <c r="O1062" s="154">
        <f t="shared" si="212"/>
        <v>0</v>
      </c>
      <c r="P1062" s="154">
        <f t="shared" si="213"/>
        <v>0</v>
      </c>
      <c r="Q1062" s="154">
        <v>495.74408356819868</v>
      </c>
      <c r="R1062" s="154">
        <f t="shared" si="214"/>
        <v>495.74408356819868</v>
      </c>
      <c r="S1062" s="154">
        <f t="shared" si="215"/>
        <v>0</v>
      </c>
      <c r="T1062" s="154">
        <f t="shared" si="216"/>
        <v>0</v>
      </c>
      <c r="U1062" s="154">
        <f t="shared" si="217"/>
        <v>6260.6801260881984</v>
      </c>
      <c r="V1062" s="154">
        <f t="shared" si="218"/>
        <v>0</v>
      </c>
      <c r="W1062" s="154">
        <f t="shared" si="219"/>
        <v>0</v>
      </c>
      <c r="X1062" s="137">
        <f t="shared" si="220"/>
        <v>0</v>
      </c>
      <c r="Y1062" s="137">
        <f t="shared" si="221"/>
        <v>0</v>
      </c>
    </row>
    <row r="1063" spans="1:25">
      <c r="A1063" s="153">
        <v>2535</v>
      </c>
      <c r="B1063" s="153" t="s">
        <v>164</v>
      </c>
      <c r="C1063" s="153" t="s">
        <v>165</v>
      </c>
      <c r="D1063" s="153" t="s">
        <v>398</v>
      </c>
      <c r="E1063" s="153" t="s">
        <v>167</v>
      </c>
      <c r="F1063" s="136" t="s">
        <v>168</v>
      </c>
      <c r="G1063" s="154">
        <v>7.0498124226299996</v>
      </c>
      <c r="H1063" s="154">
        <v>0</v>
      </c>
      <c r="I1063" s="154">
        <v>0</v>
      </c>
      <c r="J1063" s="155">
        <f t="shared" si="209"/>
        <v>0</v>
      </c>
      <c r="K1063" s="155">
        <f t="shared" si="210"/>
        <v>0</v>
      </c>
      <c r="L1063" s="155">
        <f>IF(F1063="Current ASP",IF(ISERROR(VLOOKUP(A1063,#REF!,3,FALSE)),1,1-VLOOKUP(A1063,#REF!,3,FALSE)),0)</f>
        <v>0</v>
      </c>
      <c r="M1063" s="137">
        <v>730.26837945600005</v>
      </c>
      <c r="N1063" s="154">
        <f t="shared" si="211"/>
        <v>730.26837945600005</v>
      </c>
      <c r="O1063" s="154">
        <f t="shared" si="212"/>
        <v>0</v>
      </c>
      <c r="P1063" s="154">
        <f t="shared" si="213"/>
        <v>0</v>
      </c>
      <c r="Q1063" s="154">
        <v>472.36843813981994</v>
      </c>
      <c r="R1063" s="154">
        <f t="shared" si="214"/>
        <v>472.36843813981994</v>
      </c>
      <c r="S1063" s="154">
        <f t="shared" si="215"/>
        <v>0</v>
      </c>
      <c r="T1063" s="154">
        <f t="shared" si="216"/>
        <v>0</v>
      </c>
      <c r="U1063" s="154">
        <f t="shared" si="217"/>
        <v>1202.63681759582</v>
      </c>
      <c r="V1063" s="154">
        <f t="shared" si="218"/>
        <v>0</v>
      </c>
      <c r="W1063" s="154">
        <f t="shared" si="219"/>
        <v>0</v>
      </c>
      <c r="X1063" s="137">
        <f t="shared" si="220"/>
        <v>0</v>
      </c>
      <c r="Y1063" s="137">
        <f t="shared" si="221"/>
        <v>0</v>
      </c>
    </row>
    <row r="1064" spans="1:25">
      <c r="A1064" s="153">
        <v>2536</v>
      </c>
      <c r="B1064" s="153" t="s">
        <v>164</v>
      </c>
      <c r="C1064" s="153" t="s">
        <v>165</v>
      </c>
      <c r="D1064" s="153" t="s">
        <v>407</v>
      </c>
      <c r="E1064" s="153" t="s">
        <v>167</v>
      </c>
      <c r="F1064" s="136" t="s">
        <v>168</v>
      </c>
      <c r="G1064" s="154">
        <v>19.026692745799998</v>
      </c>
      <c r="H1064" s="154">
        <v>0</v>
      </c>
      <c r="I1064" s="154">
        <v>0</v>
      </c>
      <c r="J1064" s="155">
        <f t="shared" si="209"/>
        <v>0</v>
      </c>
      <c r="K1064" s="155">
        <f t="shared" si="210"/>
        <v>0</v>
      </c>
      <c r="L1064" s="155">
        <f>IF(F1064="Current ASP",IF(ISERROR(VLOOKUP(A1064,#REF!,3,FALSE)),1,1-VLOOKUP(A1064,#REF!,3,FALSE)),0)</f>
        <v>0</v>
      </c>
      <c r="M1064" s="137">
        <v>0</v>
      </c>
      <c r="N1064" s="154">
        <f t="shared" si="211"/>
        <v>0</v>
      </c>
      <c r="O1064" s="154">
        <f t="shared" si="212"/>
        <v>0</v>
      </c>
      <c r="P1064" s="154">
        <f t="shared" si="213"/>
        <v>0</v>
      </c>
      <c r="Q1064" s="154">
        <v>50.387252114834872</v>
      </c>
      <c r="R1064" s="154">
        <f t="shared" si="214"/>
        <v>50.387252114834872</v>
      </c>
      <c r="S1064" s="154">
        <f t="shared" si="215"/>
        <v>0</v>
      </c>
      <c r="T1064" s="154">
        <f t="shared" si="216"/>
        <v>0</v>
      </c>
      <c r="U1064" s="154">
        <f t="shared" si="217"/>
        <v>50.387252114834872</v>
      </c>
      <c r="V1064" s="154">
        <f t="shared" si="218"/>
        <v>0</v>
      </c>
      <c r="W1064" s="154">
        <f t="shared" si="219"/>
        <v>0</v>
      </c>
      <c r="X1064" s="137">
        <f t="shared" si="220"/>
        <v>0</v>
      </c>
      <c r="Y1064" s="137">
        <f t="shared" si="221"/>
        <v>0</v>
      </c>
    </row>
    <row r="1065" spans="1:25">
      <c r="A1065" s="153">
        <v>2537</v>
      </c>
      <c r="B1065" s="153" t="s">
        <v>164</v>
      </c>
      <c r="C1065" s="153" t="s">
        <v>165</v>
      </c>
      <c r="D1065" s="153" t="s">
        <v>403</v>
      </c>
      <c r="E1065" s="153" t="s">
        <v>167</v>
      </c>
      <c r="F1065" s="136" t="s">
        <v>168</v>
      </c>
      <c r="G1065" s="154">
        <v>32.659652015200002</v>
      </c>
      <c r="H1065" s="154">
        <v>0</v>
      </c>
      <c r="I1065" s="154">
        <v>0</v>
      </c>
      <c r="J1065" s="155">
        <f t="shared" si="209"/>
        <v>0</v>
      </c>
      <c r="K1065" s="155">
        <f t="shared" si="210"/>
        <v>0</v>
      </c>
      <c r="L1065" s="155">
        <f>IF(F1065="Current ASP",IF(ISERROR(VLOOKUP(A1065,#REF!,3,FALSE)),1,1-VLOOKUP(A1065,#REF!,3,FALSE)),0)</f>
        <v>0</v>
      </c>
      <c r="M1065" s="137">
        <v>0</v>
      </c>
      <c r="N1065" s="154">
        <f t="shared" si="211"/>
        <v>0</v>
      </c>
      <c r="O1065" s="154">
        <f t="shared" si="212"/>
        <v>0</v>
      </c>
      <c r="P1065" s="154">
        <f t="shared" si="213"/>
        <v>0</v>
      </c>
      <c r="Q1065" s="154">
        <v>16.108833077979636</v>
      </c>
      <c r="R1065" s="154">
        <f t="shared" si="214"/>
        <v>16.108833077979636</v>
      </c>
      <c r="S1065" s="154">
        <f t="shared" si="215"/>
        <v>0</v>
      </c>
      <c r="T1065" s="154">
        <f t="shared" si="216"/>
        <v>0</v>
      </c>
      <c r="U1065" s="154">
        <f t="shared" si="217"/>
        <v>16.108833077979636</v>
      </c>
      <c r="V1065" s="154">
        <f t="shared" si="218"/>
        <v>0</v>
      </c>
      <c r="W1065" s="154">
        <f t="shared" si="219"/>
        <v>0</v>
      </c>
      <c r="X1065" s="137">
        <f t="shared" si="220"/>
        <v>0</v>
      </c>
      <c r="Y1065" s="137">
        <f t="shared" si="221"/>
        <v>0</v>
      </c>
    </row>
    <row r="1066" spans="1:25">
      <c r="A1066" s="153">
        <v>2538</v>
      </c>
      <c r="B1066" s="153" t="s">
        <v>164</v>
      </c>
      <c r="C1066" s="153" t="s">
        <v>165</v>
      </c>
      <c r="D1066" s="153" t="s">
        <v>407</v>
      </c>
      <c r="E1066" s="153" t="s">
        <v>167</v>
      </c>
      <c r="F1066" s="136" t="s">
        <v>168</v>
      </c>
      <c r="G1066" s="154">
        <v>22.991743630199998</v>
      </c>
      <c r="H1066" s="154">
        <v>0</v>
      </c>
      <c r="I1066" s="154">
        <v>0</v>
      </c>
      <c r="J1066" s="155">
        <f t="shared" si="209"/>
        <v>0</v>
      </c>
      <c r="K1066" s="155">
        <f t="shared" si="210"/>
        <v>0</v>
      </c>
      <c r="L1066" s="155">
        <f>IF(F1066="Current ASP",IF(ISERROR(VLOOKUP(A1066,#REF!,3,FALSE)),1,1-VLOOKUP(A1066,#REF!,3,FALSE)),0)</f>
        <v>0</v>
      </c>
      <c r="M1066" s="137">
        <v>2273.4030025799998</v>
      </c>
      <c r="N1066" s="154">
        <f t="shared" si="211"/>
        <v>2273.4030025799998</v>
      </c>
      <c r="O1066" s="154">
        <f t="shared" si="212"/>
        <v>0</v>
      </c>
      <c r="P1066" s="154">
        <f t="shared" si="213"/>
        <v>0</v>
      </c>
      <c r="Q1066" s="154">
        <v>133.52253853200384</v>
      </c>
      <c r="R1066" s="154">
        <f t="shared" si="214"/>
        <v>133.52253853200384</v>
      </c>
      <c r="S1066" s="154">
        <f t="shared" si="215"/>
        <v>0</v>
      </c>
      <c r="T1066" s="154">
        <f t="shared" si="216"/>
        <v>0</v>
      </c>
      <c r="U1066" s="154">
        <f t="shared" si="217"/>
        <v>2406.9255411120034</v>
      </c>
      <c r="V1066" s="154">
        <f t="shared" si="218"/>
        <v>0</v>
      </c>
      <c r="W1066" s="154">
        <f t="shared" si="219"/>
        <v>0</v>
      </c>
      <c r="X1066" s="137">
        <f t="shared" si="220"/>
        <v>0</v>
      </c>
      <c r="Y1066" s="137">
        <f t="shared" si="221"/>
        <v>0</v>
      </c>
    </row>
    <row r="1067" spans="1:25">
      <c r="A1067" s="153">
        <v>2539</v>
      </c>
      <c r="B1067" s="153" t="s">
        <v>164</v>
      </c>
      <c r="C1067" s="153" t="s">
        <v>165</v>
      </c>
      <c r="D1067" s="153" t="s">
        <v>403</v>
      </c>
      <c r="E1067" s="153" t="s">
        <v>167</v>
      </c>
      <c r="F1067" s="136" t="s">
        <v>168</v>
      </c>
      <c r="G1067" s="154">
        <v>23.122877340199999</v>
      </c>
      <c r="H1067" s="154">
        <v>0</v>
      </c>
      <c r="I1067" s="154">
        <v>0</v>
      </c>
      <c r="J1067" s="155">
        <f t="shared" si="209"/>
        <v>0</v>
      </c>
      <c r="K1067" s="155">
        <f t="shared" si="210"/>
        <v>0</v>
      </c>
      <c r="L1067" s="155">
        <f>IF(F1067="Current ASP",IF(ISERROR(VLOOKUP(A1067,#REF!,3,FALSE)),1,1-VLOOKUP(A1067,#REF!,3,FALSE)),0)</f>
        <v>0</v>
      </c>
      <c r="M1067" s="137">
        <v>1106.8443478700001</v>
      </c>
      <c r="N1067" s="154">
        <f t="shared" si="211"/>
        <v>1106.8443478700001</v>
      </c>
      <c r="O1067" s="154">
        <f t="shared" si="212"/>
        <v>0</v>
      </c>
      <c r="P1067" s="154">
        <f t="shared" si="213"/>
        <v>0</v>
      </c>
      <c r="Q1067" s="154">
        <v>1172.5061515202208</v>
      </c>
      <c r="R1067" s="154">
        <f t="shared" si="214"/>
        <v>1172.5061515202208</v>
      </c>
      <c r="S1067" s="154">
        <f t="shared" si="215"/>
        <v>0</v>
      </c>
      <c r="T1067" s="154">
        <f t="shared" si="216"/>
        <v>0</v>
      </c>
      <c r="U1067" s="154">
        <f t="shared" si="217"/>
        <v>2279.3504993902206</v>
      </c>
      <c r="V1067" s="154">
        <f t="shared" si="218"/>
        <v>0</v>
      </c>
      <c r="W1067" s="154">
        <f t="shared" si="219"/>
        <v>0</v>
      </c>
      <c r="X1067" s="137">
        <f t="shared" si="220"/>
        <v>0</v>
      </c>
      <c r="Y1067" s="137">
        <f t="shared" si="221"/>
        <v>0</v>
      </c>
    </row>
    <row r="1068" spans="1:25">
      <c r="A1068" s="153">
        <v>2540</v>
      </c>
      <c r="B1068" s="153" t="s">
        <v>164</v>
      </c>
      <c r="C1068" s="153" t="s">
        <v>165</v>
      </c>
      <c r="D1068" s="153" t="s">
        <v>405</v>
      </c>
      <c r="E1068" s="153" t="s">
        <v>167</v>
      </c>
      <c r="F1068" s="136" t="s">
        <v>168</v>
      </c>
      <c r="G1068" s="154">
        <v>16.6639105233</v>
      </c>
      <c r="H1068" s="154">
        <v>0</v>
      </c>
      <c r="I1068" s="154">
        <v>0</v>
      </c>
      <c r="J1068" s="155">
        <f t="shared" si="209"/>
        <v>0</v>
      </c>
      <c r="K1068" s="155">
        <f t="shared" si="210"/>
        <v>0</v>
      </c>
      <c r="L1068" s="155">
        <f>IF(F1068="Current ASP",IF(ISERROR(VLOOKUP(A1068,#REF!,3,FALSE)),1,1-VLOOKUP(A1068,#REF!,3,FALSE)),0)</f>
        <v>0</v>
      </c>
      <c r="M1068" s="137">
        <v>803.45670417199995</v>
      </c>
      <c r="N1068" s="154">
        <f t="shared" si="211"/>
        <v>803.45670417199995</v>
      </c>
      <c r="O1068" s="154">
        <f t="shared" si="212"/>
        <v>0</v>
      </c>
      <c r="P1068" s="154">
        <f t="shared" si="213"/>
        <v>0</v>
      </c>
      <c r="Q1068" s="154">
        <v>237.69468309090576</v>
      </c>
      <c r="R1068" s="154">
        <f t="shared" si="214"/>
        <v>237.69468309090576</v>
      </c>
      <c r="S1068" s="154">
        <f t="shared" si="215"/>
        <v>0</v>
      </c>
      <c r="T1068" s="154">
        <f t="shared" si="216"/>
        <v>0</v>
      </c>
      <c r="U1068" s="154">
        <f t="shared" si="217"/>
        <v>1041.1513872629057</v>
      </c>
      <c r="V1068" s="154">
        <f t="shared" si="218"/>
        <v>0</v>
      </c>
      <c r="W1068" s="154">
        <f t="shared" si="219"/>
        <v>0</v>
      </c>
      <c r="X1068" s="137">
        <f t="shared" si="220"/>
        <v>0</v>
      </c>
      <c r="Y1068" s="137">
        <f t="shared" si="221"/>
        <v>0</v>
      </c>
    </row>
    <row r="1069" spans="1:25">
      <c r="A1069" s="153">
        <v>2541</v>
      </c>
      <c r="B1069" s="153" t="s">
        <v>164</v>
      </c>
      <c r="C1069" s="153" t="s">
        <v>165</v>
      </c>
      <c r="D1069" s="153" t="s">
        <v>403</v>
      </c>
      <c r="E1069" s="153" t="s">
        <v>167</v>
      </c>
      <c r="F1069" s="136" t="s">
        <v>168</v>
      </c>
      <c r="G1069" s="154">
        <v>11.4960171886</v>
      </c>
      <c r="H1069" s="154">
        <v>0</v>
      </c>
      <c r="I1069" s="154">
        <v>0</v>
      </c>
      <c r="J1069" s="155">
        <f t="shared" si="209"/>
        <v>0</v>
      </c>
      <c r="K1069" s="155">
        <f t="shared" si="210"/>
        <v>0</v>
      </c>
      <c r="L1069" s="155">
        <f>IF(F1069="Current ASP",IF(ISERROR(VLOOKUP(A1069,#REF!,3,FALSE)),1,1-VLOOKUP(A1069,#REF!,3,FALSE)),0)</f>
        <v>0</v>
      </c>
      <c r="M1069" s="137">
        <v>804.98131077599999</v>
      </c>
      <c r="N1069" s="154">
        <f t="shared" si="211"/>
        <v>804.98131077599999</v>
      </c>
      <c r="O1069" s="154">
        <f t="shared" si="212"/>
        <v>0</v>
      </c>
      <c r="P1069" s="154">
        <f t="shared" si="213"/>
        <v>0</v>
      </c>
      <c r="Q1069" s="154">
        <v>717.59299364774165</v>
      </c>
      <c r="R1069" s="154">
        <f t="shared" si="214"/>
        <v>717.59299364774165</v>
      </c>
      <c r="S1069" s="154">
        <f t="shared" si="215"/>
        <v>0</v>
      </c>
      <c r="T1069" s="154">
        <f t="shared" si="216"/>
        <v>0</v>
      </c>
      <c r="U1069" s="154">
        <f t="shared" si="217"/>
        <v>1522.5743044237415</v>
      </c>
      <c r="V1069" s="154">
        <f t="shared" si="218"/>
        <v>0</v>
      </c>
      <c r="W1069" s="154">
        <f t="shared" si="219"/>
        <v>0</v>
      </c>
      <c r="X1069" s="137">
        <f t="shared" si="220"/>
        <v>0</v>
      </c>
      <c r="Y1069" s="137">
        <f t="shared" si="221"/>
        <v>0</v>
      </c>
    </row>
    <row r="1070" spans="1:25">
      <c r="A1070" s="153">
        <v>2542</v>
      </c>
      <c r="B1070" s="153" t="s">
        <v>164</v>
      </c>
      <c r="C1070" s="153" t="s">
        <v>165</v>
      </c>
      <c r="D1070" s="153" t="s">
        <v>403</v>
      </c>
      <c r="E1070" s="153" t="s">
        <v>167</v>
      </c>
      <c r="F1070" s="136" t="s">
        <v>168</v>
      </c>
      <c r="G1070" s="154">
        <v>11.517270288500001</v>
      </c>
      <c r="H1070" s="154">
        <v>0</v>
      </c>
      <c r="I1070" s="154">
        <v>0</v>
      </c>
      <c r="J1070" s="155">
        <f t="shared" si="209"/>
        <v>0</v>
      </c>
      <c r="K1070" s="155">
        <f t="shared" si="210"/>
        <v>0</v>
      </c>
      <c r="L1070" s="155">
        <f>IF(F1070="Current ASP",IF(ISERROR(VLOOKUP(A1070,#REF!,3,FALSE)),1,1-VLOOKUP(A1070,#REF!,3,FALSE)),0)</f>
        <v>0</v>
      </c>
      <c r="M1070" s="137">
        <v>605.21829423899999</v>
      </c>
      <c r="N1070" s="154">
        <f t="shared" si="211"/>
        <v>605.21829423899999</v>
      </c>
      <c r="O1070" s="154">
        <f t="shared" si="212"/>
        <v>0</v>
      </c>
      <c r="P1070" s="154">
        <f t="shared" si="213"/>
        <v>0</v>
      </c>
      <c r="Q1070" s="154">
        <v>96.919454593621992</v>
      </c>
      <c r="R1070" s="154">
        <f t="shared" si="214"/>
        <v>96.919454593621992</v>
      </c>
      <c r="S1070" s="154">
        <f t="shared" si="215"/>
        <v>0</v>
      </c>
      <c r="T1070" s="154">
        <f t="shared" si="216"/>
        <v>0</v>
      </c>
      <c r="U1070" s="154">
        <f t="shared" si="217"/>
        <v>702.13774883262204</v>
      </c>
      <c r="V1070" s="154">
        <f t="shared" si="218"/>
        <v>0</v>
      </c>
      <c r="W1070" s="154">
        <f t="shared" si="219"/>
        <v>0</v>
      </c>
      <c r="X1070" s="137">
        <f t="shared" si="220"/>
        <v>0</v>
      </c>
      <c r="Y1070" s="137">
        <f t="shared" si="221"/>
        <v>0</v>
      </c>
    </row>
    <row r="1071" spans="1:25">
      <c r="A1071" s="153">
        <v>2543</v>
      </c>
      <c r="B1071" s="153" t="s">
        <v>164</v>
      </c>
      <c r="C1071" s="153" t="s">
        <v>165</v>
      </c>
      <c r="D1071" s="153" t="s">
        <v>408</v>
      </c>
      <c r="E1071" s="153" t="s">
        <v>167</v>
      </c>
      <c r="F1071" s="136" t="s">
        <v>168</v>
      </c>
      <c r="G1071" s="154">
        <v>10.148772945699999</v>
      </c>
      <c r="H1071" s="154">
        <v>0</v>
      </c>
      <c r="I1071" s="154">
        <v>0</v>
      </c>
      <c r="J1071" s="155">
        <f t="shared" si="209"/>
        <v>0</v>
      </c>
      <c r="K1071" s="155">
        <f t="shared" si="210"/>
        <v>0</v>
      </c>
      <c r="L1071" s="155">
        <f>IF(F1071="Current ASP",IF(ISERROR(VLOOKUP(A1071,#REF!,3,FALSE)),1,1-VLOOKUP(A1071,#REF!,3,FALSE)),0)</f>
        <v>0</v>
      </c>
      <c r="M1071" s="137">
        <v>689.24058666799999</v>
      </c>
      <c r="N1071" s="154">
        <f t="shared" si="211"/>
        <v>689.24058666799999</v>
      </c>
      <c r="O1071" s="154">
        <f t="shared" si="212"/>
        <v>0</v>
      </c>
      <c r="P1071" s="154">
        <f t="shared" si="213"/>
        <v>0</v>
      </c>
      <c r="Q1071" s="154">
        <v>1304.8807135376212</v>
      </c>
      <c r="R1071" s="154">
        <f t="shared" si="214"/>
        <v>1304.8807135376212</v>
      </c>
      <c r="S1071" s="154">
        <f t="shared" si="215"/>
        <v>0</v>
      </c>
      <c r="T1071" s="154">
        <f t="shared" si="216"/>
        <v>0</v>
      </c>
      <c r="U1071" s="154">
        <f t="shared" si="217"/>
        <v>1994.1213002056211</v>
      </c>
      <c r="V1071" s="154">
        <f t="shared" si="218"/>
        <v>0</v>
      </c>
      <c r="W1071" s="154">
        <f t="shared" si="219"/>
        <v>0</v>
      </c>
      <c r="X1071" s="137">
        <f t="shared" si="220"/>
        <v>0</v>
      </c>
      <c r="Y1071" s="137">
        <f t="shared" si="221"/>
        <v>0</v>
      </c>
    </row>
    <row r="1072" spans="1:25">
      <c r="A1072" s="153">
        <v>2601</v>
      </c>
      <c r="B1072" s="153" t="s">
        <v>164</v>
      </c>
      <c r="C1072" s="153" t="s">
        <v>165</v>
      </c>
      <c r="D1072" s="153" t="s">
        <v>395</v>
      </c>
      <c r="E1072" s="153" t="s">
        <v>167</v>
      </c>
      <c r="F1072" s="136" t="s">
        <v>168</v>
      </c>
      <c r="G1072" s="154">
        <v>60.146060003400002</v>
      </c>
      <c r="H1072" s="154">
        <v>0</v>
      </c>
      <c r="I1072" s="154">
        <v>0</v>
      </c>
      <c r="J1072" s="155">
        <f t="shared" si="209"/>
        <v>0</v>
      </c>
      <c r="K1072" s="155">
        <f t="shared" si="210"/>
        <v>0</v>
      </c>
      <c r="L1072" s="155">
        <f>IF(F1072="Current ASP",IF(ISERROR(VLOOKUP(A1072,#REF!,3,FALSE)),1,1-VLOOKUP(A1072,#REF!,3,FALSE)),0)</f>
        <v>0</v>
      </c>
      <c r="M1072" s="137">
        <v>1756.5610853600001</v>
      </c>
      <c r="N1072" s="154">
        <f t="shared" si="211"/>
        <v>1756.5610853600001</v>
      </c>
      <c r="O1072" s="154">
        <f t="shared" si="212"/>
        <v>0</v>
      </c>
      <c r="P1072" s="154">
        <f t="shared" si="213"/>
        <v>0</v>
      </c>
      <c r="Q1072" s="154">
        <v>253.43524328301524</v>
      </c>
      <c r="R1072" s="154">
        <f t="shared" si="214"/>
        <v>253.43524328301524</v>
      </c>
      <c r="S1072" s="154">
        <f t="shared" si="215"/>
        <v>0</v>
      </c>
      <c r="T1072" s="154">
        <f t="shared" si="216"/>
        <v>0</v>
      </c>
      <c r="U1072" s="154">
        <f t="shared" si="217"/>
        <v>2009.9963286430154</v>
      </c>
      <c r="V1072" s="154">
        <f t="shared" si="218"/>
        <v>0</v>
      </c>
      <c r="W1072" s="154">
        <f t="shared" si="219"/>
        <v>0</v>
      </c>
      <c r="X1072" s="137">
        <f t="shared" si="220"/>
        <v>0</v>
      </c>
      <c r="Y1072" s="137">
        <f t="shared" si="221"/>
        <v>0</v>
      </c>
    </row>
    <row r="1073" spans="1:25">
      <c r="A1073" s="153">
        <v>2602</v>
      </c>
      <c r="B1073" s="153" t="s">
        <v>164</v>
      </c>
      <c r="C1073" s="153" t="s">
        <v>165</v>
      </c>
      <c r="D1073" s="153" t="s">
        <v>395</v>
      </c>
      <c r="E1073" s="153" t="s">
        <v>167</v>
      </c>
      <c r="F1073" s="136" t="s">
        <v>168</v>
      </c>
      <c r="G1073" s="154">
        <v>35.864747801199997</v>
      </c>
      <c r="H1073" s="154">
        <v>0</v>
      </c>
      <c r="I1073" s="154">
        <v>0</v>
      </c>
      <c r="J1073" s="155">
        <f t="shared" si="209"/>
        <v>0</v>
      </c>
      <c r="K1073" s="155">
        <f t="shared" si="210"/>
        <v>0</v>
      </c>
      <c r="L1073" s="155">
        <f>IF(F1073="Current ASP",IF(ISERROR(VLOOKUP(A1073,#REF!,3,FALSE)),1,1-VLOOKUP(A1073,#REF!,3,FALSE)),0)</f>
        <v>0</v>
      </c>
      <c r="M1073" s="137">
        <v>1821.3228394400001</v>
      </c>
      <c r="N1073" s="154">
        <f t="shared" si="211"/>
        <v>1821.3228394400001</v>
      </c>
      <c r="O1073" s="154">
        <f t="shared" si="212"/>
        <v>0</v>
      </c>
      <c r="P1073" s="154">
        <f t="shared" si="213"/>
        <v>0</v>
      </c>
      <c r="Q1073" s="154">
        <v>771.38893715196946</v>
      </c>
      <c r="R1073" s="154">
        <f t="shared" si="214"/>
        <v>771.38893715196946</v>
      </c>
      <c r="S1073" s="154">
        <f t="shared" si="215"/>
        <v>0</v>
      </c>
      <c r="T1073" s="154">
        <f t="shared" si="216"/>
        <v>0</v>
      </c>
      <c r="U1073" s="154">
        <f t="shared" si="217"/>
        <v>2592.7117765919693</v>
      </c>
      <c r="V1073" s="154">
        <f t="shared" si="218"/>
        <v>0</v>
      </c>
      <c r="W1073" s="154">
        <f t="shared" si="219"/>
        <v>0</v>
      </c>
      <c r="X1073" s="137">
        <f t="shared" si="220"/>
        <v>0</v>
      </c>
      <c r="Y1073" s="137">
        <f t="shared" si="221"/>
        <v>0</v>
      </c>
    </row>
    <row r="1074" spans="1:25">
      <c r="A1074" s="153">
        <v>2603</v>
      </c>
      <c r="B1074" s="153" t="s">
        <v>164</v>
      </c>
      <c r="C1074" s="153" t="s">
        <v>165</v>
      </c>
      <c r="D1074" s="153" t="s">
        <v>395</v>
      </c>
      <c r="E1074" s="153" t="s">
        <v>167</v>
      </c>
      <c r="F1074" s="136" t="s">
        <v>168</v>
      </c>
      <c r="G1074" s="154">
        <v>12.552774177</v>
      </c>
      <c r="H1074" s="154">
        <v>0</v>
      </c>
      <c r="I1074" s="154">
        <v>0</v>
      </c>
      <c r="J1074" s="155">
        <f t="shared" si="209"/>
        <v>0</v>
      </c>
      <c r="K1074" s="155">
        <f t="shared" si="210"/>
        <v>0</v>
      </c>
      <c r="L1074" s="155">
        <f>IF(F1074="Current ASP",IF(ISERROR(VLOOKUP(A1074,#REF!,3,FALSE)),1,1-VLOOKUP(A1074,#REF!,3,FALSE)),0)</f>
        <v>0</v>
      </c>
      <c r="M1074" s="137">
        <v>680.63174924899999</v>
      </c>
      <c r="N1074" s="154">
        <f t="shared" si="211"/>
        <v>680.63174924899999</v>
      </c>
      <c r="O1074" s="154">
        <f t="shared" si="212"/>
        <v>0</v>
      </c>
      <c r="P1074" s="154">
        <f t="shared" si="213"/>
        <v>0</v>
      </c>
      <c r="Q1074" s="154">
        <v>43.846051682129854</v>
      </c>
      <c r="R1074" s="154">
        <f t="shared" si="214"/>
        <v>43.846051682129854</v>
      </c>
      <c r="S1074" s="154">
        <f t="shared" si="215"/>
        <v>0</v>
      </c>
      <c r="T1074" s="154">
        <f t="shared" si="216"/>
        <v>0</v>
      </c>
      <c r="U1074" s="154">
        <f t="shared" si="217"/>
        <v>724.47780093112988</v>
      </c>
      <c r="V1074" s="154">
        <f t="shared" si="218"/>
        <v>0</v>
      </c>
      <c r="W1074" s="154">
        <f t="shared" si="219"/>
        <v>0</v>
      </c>
      <c r="X1074" s="137">
        <f t="shared" si="220"/>
        <v>0</v>
      </c>
      <c r="Y1074" s="137">
        <f t="shared" si="221"/>
        <v>0</v>
      </c>
    </row>
    <row r="1075" spans="1:25">
      <c r="A1075" s="153">
        <v>2604</v>
      </c>
      <c r="B1075" s="153" t="s">
        <v>164</v>
      </c>
      <c r="C1075" s="153" t="s">
        <v>165</v>
      </c>
      <c r="D1075" s="153" t="s">
        <v>395</v>
      </c>
      <c r="E1075" s="153" t="s">
        <v>167</v>
      </c>
      <c r="F1075" s="136" t="s">
        <v>168</v>
      </c>
      <c r="G1075" s="154">
        <v>35.960193499699997</v>
      </c>
      <c r="H1075" s="154">
        <v>0</v>
      </c>
      <c r="I1075" s="154">
        <v>0</v>
      </c>
      <c r="J1075" s="155">
        <f t="shared" si="209"/>
        <v>0</v>
      </c>
      <c r="K1075" s="155">
        <f t="shared" si="210"/>
        <v>0</v>
      </c>
      <c r="L1075" s="155">
        <f>IF(F1075="Current ASP",IF(ISERROR(VLOOKUP(A1075,#REF!,3,FALSE)),1,1-VLOOKUP(A1075,#REF!,3,FALSE)),0)</f>
        <v>0</v>
      </c>
      <c r="M1075" s="137">
        <v>1296.74261501</v>
      </c>
      <c r="N1075" s="154">
        <f t="shared" si="211"/>
        <v>1296.74261501</v>
      </c>
      <c r="O1075" s="154">
        <f t="shared" si="212"/>
        <v>0</v>
      </c>
      <c r="P1075" s="154">
        <f t="shared" si="213"/>
        <v>0</v>
      </c>
      <c r="Q1075" s="154">
        <v>118.29698955179835</v>
      </c>
      <c r="R1075" s="154">
        <f t="shared" si="214"/>
        <v>118.29698955179835</v>
      </c>
      <c r="S1075" s="154">
        <f t="shared" si="215"/>
        <v>0</v>
      </c>
      <c r="T1075" s="154">
        <f t="shared" si="216"/>
        <v>0</v>
      </c>
      <c r="U1075" s="154">
        <f t="shared" si="217"/>
        <v>1415.0396045617983</v>
      </c>
      <c r="V1075" s="154">
        <f t="shared" si="218"/>
        <v>0</v>
      </c>
      <c r="W1075" s="154">
        <f t="shared" si="219"/>
        <v>0</v>
      </c>
      <c r="X1075" s="137">
        <f t="shared" si="220"/>
        <v>0</v>
      </c>
      <c r="Y1075" s="137">
        <f t="shared" si="221"/>
        <v>0</v>
      </c>
    </row>
    <row r="1076" spans="1:25">
      <c r="A1076" s="153">
        <v>2605</v>
      </c>
      <c r="B1076" s="153" t="s">
        <v>164</v>
      </c>
      <c r="C1076" s="153" t="s">
        <v>165</v>
      </c>
      <c r="D1076" s="153" t="s">
        <v>409</v>
      </c>
      <c r="E1076" s="153" t="s">
        <v>167</v>
      </c>
      <c r="F1076" s="136" t="s">
        <v>168</v>
      </c>
      <c r="G1076" s="154">
        <v>22.191262721800001</v>
      </c>
      <c r="H1076" s="154">
        <v>0</v>
      </c>
      <c r="I1076" s="154">
        <v>0</v>
      </c>
      <c r="J1076" s="155">
        <f t="shared" si="209"/>
        <v>0</v>
      </c>
      <c r="K1076" s="155">
        <f t="shared" si="210"/>
        <v>0</v>
      </c>
      <c r="L1076" s="155">
        <f>IF(F1076="Current ASP",IF(ISERROR(VLOOKUP(A1076,#REF!,3,FALSE)),1,1-VLOOKUP(A1076,#REF!,3,FALSE)),0)</f>
        <v>0</v>
      </c>
      <c r="M1076" s="137">
        <v>0</v>
      </c>
      <c r="N1076" s="154">
        <f t="shared" si="211"/>
        <v>0</v>
      </c>
      <c r="O1076" s="154">
        <f t="shared" si="212"/>
        <v>0</v>
      </c>
      <c r="P1076" s="154">
        <f t="shared" si="213"/>
        <v>0</v>
      </c>
      <c r="Q1076" s="154">
        <v>7130.6268768861637</v>
      </c>
      <c r="R1076" s="154">
        <f t="shared" si="214"/>
        <v>7130.6268768861637</v>
      </c>
      <c r="S1076" s="154">
        <f t="shared" si="215"/>
        <v>0</v>
      </c>
      <c r="T1076" s="154">
        <f t="shared" si="216"/>
        <v>0</v>
      </c>
      <c r="U1076" s="154">
        <f t="shared" si="217"/>
        <v>7130.6268768861637</v>
      </c>
      <c r="V1076" s="154">
        <f t="shared" si="218"/>
        <v>0</v>
      </c>
      <c r="W1076" s="154">
        <f t="shared" si="219"/>
        <v>0</v>
      </c>
      <c r="X1076" s="137">
        <f t="shared" si="220"/>
        <v>0</v>
      </c>
      <c r="Y1076" s="137">
        <f t="shared" si="221"/>
        <v>0</v>
      </c>
    </row>
    <row r="1077" spans="1:25">
      <c r="A1077" s="153">
        <v>2606</v>
      </c>
      <c r="B1077" s="153" t="s">
        <v>164</v>
      </c>
      <c r="C1077" s="153" t="s">
        <v>165</v>
      </c>
      <c r="D1077" s="153" t="s">
        <v>409</v>
      </c>
      <c r="E1077" s="153" t="s">
        <v>167</v>
      </c>
      <c r="F1077" s="136" t="s">
        <v>168</v>
      </c>
      <c r="G1077" s="154">
        <v>48.927592546100001</v>
      </c>
      <c r="H1077" s="154">
        <v>0</v>
      </c>
      <c r="I1077" s="154">
        <v>0</v>
      </c>
      <c r="J1077" s="155">
        <f t="shared" si="209"/>
        <v>0</v>
      </c>
      <c r="K1077" s="155">
        <f t="shared" si="210"/>
        <v>0</v>
      </c>
      <c r="L1077" s="155">
        <f>IF(F1077="Current ASP",IF(ISERROR(VLOOKUP(A1077,#REF!,3,FALSE)),1,1-VLOOKUP(A1077,#REF!,3,FALSE)),0)</f>
        <v>0</v>
      </c>
      <c r="M1077" s="137">
        <v>1309.45020045</v>
      </c>
      <c r="N1077" s="154">
        <f t="shared" si="211"/>
        <v>1309.45020045</v>
      </c>
      <c r="O1077" s="154">
        <f t="shared" si="212"/>
        <v>0</v>
      </c>
      <c r="P1077" s="154">
        <f t="shared" si="213"/>
        <v>0</v>
      </c>
      <c r="Q1077" s="154">
        <v>295.86292676196825</v>
      </c>
      <c r="R1077" s="154">
        <f t="shared" si="214"/>
        <v>295.86292676196825</v>
      </c>
      <c r="S1077" s="154">
        <f t="shared" si="215"/>
        <v>0</v>
      </c>
      <c r="T1077" s="154">
        <f t="shared" si="216"/>
        <v>0</v>
      </c>
      <c r="U1077" s="154">
        <f t="shared" si="217"/>
        <v>1605.3131272119683</v>
      </c>
      <c r="V1077" s="154">
        <f t="shared" si="218"/>
        <v>0</v>
      </c>
      <c r="W1077" s="154">
        <f t="shared" si="219"/>
        <v>0</v>
      </c>
      <c r="X1077" s="137">
        <f t="shared" si="220"/>
        <v>0</v>
      </c>
      <c r="Y1077" s="137">
        <f t="shared" si="221"/>
        <v>0</v>
      </c>
    </row>
    <row r="1078" spans="1:25">
      <c r="A1078" s="153">
        <v>2607</v>
      </c>
      <c r="B1078" s="153" t="s">
        <v>164</v>
      </c>
      <c r="C1078" s="153" t="s">
        <v>165</v>
      </c>
      <c r="D1078" s="153" t="s">
        <v>409</v>
      </c>
      <c r="E1078" s="153" t="s">
        <v>167</v>
      </c>
      <c r="F1078" s="136" t="s">
        <v>168</v>
      </c>
      <c r="G1078" s="154">
        <v>42.0152905566</v>
      </c>
      <c r="H1078" s="154">
        <v>0</v>
      </c>
      <c r="I1078" s="154">
        <v>0</v>
      </c>
      <c r="J1078" s="155">
        <f t="shared" si="209"/>
        <v>0</v>
      </c>
      <c r="K1078" s="155">
        <f t="shared" si="210"/>
        <v>0</v>
      </c>
      <c r="L1078" s="155">
        <f>IF(F1078="Current ASP",IF(ISERROR(VLOOKUP(A1078,#REF!,3,FALSE)),1,1-VLOOKUP(A1078,#REF!,3,FALSE)),0)</f>
        <v>0</v>
      </c>
      <c r="M1078" s="137">
        <v>1182.7309673</v>
      </c>
      <c r="N1078" s="154">
        <f t="shared" si="211"/>
        <v>1182.7309673</v>
      </c>
      <c r="O1078" s="154">
        <f t="shared" si="212"/>
        <v>0</v>
      </c>
      <c r="P1078" s="154">
        <f t="shared" si="213"/>
        <v>0</v>
      </c>
      <c r="Q1078" s="154">
        <v>295.49019105101911</v>
      </c>
      <c r="R1078" s="154">
        <f t="shared" si="214"/>
        <v>295.49019105101911</v>
      </c>
      <c r="S1078" s="154">
        <f t="shared" si="215"/>
        <v>0</v>
      </c>
      <c r="T1078" s="154">
        <f t="shared" si="216"/>
        <v>0</v>
      </c>
      <c r="U1078" s="154">
        <f t="shared" si="217"/>
        <v>1478.2211583510191</v>
      </c>
      <c r="V1078" s="154">
        <f t="shared" si="218"/>
        <v>0</v>
      </c>
      <c r="W1078" s="154">
        <f t="shared" si="219"/>
        <v>0</v>
      </c>
      <c r="X1078" s="137">
        <f t="shared" si="220"/>
        <v>0</v>
      </c>
      <c r="Y1078" s="137">
        <f t="shared" si="221"/>
        <v>0</v>
      </c>
    </row>
    <row r="1079" spans="1:25">
      <c r="A1079" s="153">
        <v>2608</v>
      </c>
      <c r="B1079" s="153" t="s">
        <v>164</v>
      </c>
      <c r="C1079" s="153" t="s">
        <v>165</v>
      </c>
      <c r="D1079" s="153" t="s">
        <v>409</v>
      </c>
      <c r="E1079" s="153" t="s">
        <v>167</v>
      </c>
      <c r="F1079" s="136" t="s">
        <v>168</v>
      </c>
      <c r="G1079" s="154">
        <v>22.007235353700001</v>
      </c>
      <c r="H1079" s="154">
        <v>0</v>
      </c>
      <c r="I1079" s="154">
        <v>0</v>
      </c>
      <c r="J1079" s="155">
        <f t="shared" si="209"/>
        <v>0</v>
      </c>
      <c r="K1079" s="155">
        <f t="shared" si="210"/>
        <v>0</v>
      </c>
      <c r="L1079" s="155">
        <f>IF(F1079="Current ASP",IF(ISERROR(VLOOKUP(A1079,#REF!,3,FALSE)),1,1-VLOOKUP(A1079,#REF!,3,FALSE)),0)</f>
        <v>0</v>
      </c>
      <c r="M1079" s="137">
        <v>656.34074688800001</v>
      </c>
      <c r="N1079" s="154">
        <f t="shared" si="211"/>
        <v>656.34074688800001</v>
      </c>
      <c r="O1079" s="154">
        <f t="shared" si="212"/>
        <v>0</v>
      </c>
      <c r="P1079" s="154">
        <f t="shared" si="213"/>
        <v>0</v>
      </c>
      <c r="Q1079" s="154">
        <v>19.511066055710454</v>
      </c>
      <c r="R1079" s="154">
        <f t="shared" si="214"/>
        <v>19.511066055710454</v>
      </c>
      <c r="S1079" s="154">
        <f t="shared" si="215"/>
        <v>0</v>
      </c>
      <c r="T1079" s="154">
        <f t="shared" si="216"/>
        <v>0</v>
      </c>
      <c r="U1079" s="154">
        <f t="shared" si="217"/>
        <v>675.85181294371046</v>
      </c>
      <c r="V1079" s="154">
        <f t="shared" si="218"/>
        <v>0</v>
      </c>
      <c r="W1079" s="154">
        <f t="shared" si="219"/>
        <v>0</v>
      </c>
      <c r="X1079" s="137">
        <f t="shared" si="220"/>
        <v>0</v>
      </c>
      <c r="Y1079" s="137">
        <f t="shared" si="221"/>
        <v>0</v>
      </c>
    </row>
    <row r="1080" spans="1:25">
      <c r="A1080" s="153">
        <v>2609</v>
      </c>
      <c r="B1080" s="153" t="s">
        <v>164</v>
      </c>
      <c r="C1080" s="153" t="s">
        <v>165</v>
      </c>
      <c r="D1080" s="153" t="s">
        <v>409</v>
      </c>
      <c r="E1080" s="153" t="s">
        <v>167</v>
      </c>
      <c r="F1080" s="136" t="s">
        <v>168</v>
      </c>
      <c r="G1080" s="154">
        <v>15.6980001225</v>
      </c>
      <c r="H1080" s="154">
        <v>0</v>
      </c>
      <c r="I1080" s="154">
        <v>0</v>
      </c>
      <c r="J1080" s="155">
        <f t="shared" si="209"/>
        <v>0</v>
      </c>
      <c r="K1080" s="155">
        <f t="shared" si="210"/>
        <v>0</v>
      </c>
      <c r="L1080" s="155">
        <f>IF(F1080="Current ASP",IF(ISERROR(VLOOKUP(A1080,#REF!,3,FALSE)),1,1-VLOOKUP(A1080,#REF!,3,FALSE)),0)</f>
        <v>0</v>
      </c>
      <c r="M1080" s="137">
        <v>2102.2306996500001</v>
      </c>
      <c r="N1080" s="154">
        <f t="shared" si="211"/>
        <v>2102.2306996500001</v>
      </c>
      <c r="O1080" s="154">
        <f t="shared" si="212"/>
        <v>0</v>
      </c>
      <c r="P1080" s="154">
        <f t="shared" si="213"/>
        <v>0</v>
      </c>
      <c r="Q1080" s="154">
        <v>3092.3739304730029</v>
      </c>
      <c r="R1080" s="154">
        <f t="shared" si="214"/>
        <v>3092.3739304730029</v>
      </c>
      <c r="S1080" s="154">
        <f t="shared" si="215"/>
        <v>0</v>
      </c>
      <c r="T1080" s="154">
        <f t="shared" si="216"/>
        <v>0</v>
      </c>
      <c r="U1080" s="154">
        <f t="shared" si="217"/>
        <v>5194.6046301230035</v>
      </c>
      <c r="V1080" s="154">
        <f t="shared" si="218"/>
        <v>0</v>
      </c>
      <c r="W1080" s="154">
        <f t="shared" si="219"/>
        <v>0</v>
      </c>
      <c r="X1080" s="137">
        <f t="shared" si="220"/>
        <v>0</v>
      </c>
      <c r="Y1080" s="137">
        <f t="shared" si="221"/>
        <v>0</v>
      </c>
    </row>
    <row r="1081" spans="1:25">
      <c r="A1081" s="153">
        <v>2611</v>
      </c>
      <c r="B1081" s="153" t="s">
        <v>164</v>
      </c>
      <c r="C1081" s="153" t="s">
        <v>165</v>
      </c>
      <c r="D1081" s="153" t="s">
        <v>409</v>
      </c>
      <c r="E1081" s="153" t="s">
        <v>167</v>
      </c>
      <c r="F1081" s="136" t="s">
        <v>168</v>
      </c>
      <c r="G1081" s="154">
        <v>28.3788898285</v>
      </c>
      <c r="H1081" s="154">
        <v>0</v>
      </c>
      <c r="I1081" s="154">
        <v>0</v>
      </c>
      <c r="J1081" s="155">
        <f t="shared" si="209"/>
        <v>0</v>
      </c>
      <c r="K1081" s="155">
        <f t="shared" si="210"/>
        <v>0</v>
      </c>
      <c r="L1081" s="155">
        <f>IF(F1081="Current ASP",IF(ISERROR(VLOOKUP(A1081,#REF!,3,FALSE)),1,1-VLOOKUP(A1081,#REF!,3,FALSE)),0)</f>
        <v>0</v>
      </c>
      <c r="M1081" s="137">
        <v>755.03693848</v>
      </c>
      <c r="N1081" s="154">
        <f t="shared" si="211"/>
        <v>755.03693848</v>
      </c>
      <c r="O1081" s="154">
        <f t="shared" si="212"/>
        <v>0</v>
      </c>
      <c r="P1081" s="154">
        <f t="shared" si="213"/>
        <v>0</v>
      </c>
      <c r="Q1081" s="154">
        <v>143.14331318237922</v>
      </c>
      <c r="R1081" s="154">
        <f t="shared" si="214"/>
        <v>143.14331318237922</v>
      </c>
      <c r="S1081" s="154">
        <f t="shared" si="215"/>
        <v>0</v>
      </c>
      <c r="T1081" s="154">
        <f t="shared" si="216"/>
        <v>0</v>
      </c>
      <c r="U1081" s="154">
        <f t="shared" si="217"/>
        <v>898.18025166237919</v>
      </c>
      <c r="V1081" s="154">
        <f t="shared" si="218"/>
        <v>0</v>
      </c>
      <c r="W1081" s="154">
        <f t="shared" si="219"/>
        <v>0</v>
      </c>
      <c r="X1081" s="137">
        <f t="shared" si="220"/>
        <v>0</v>
      </c>
      <c r="Y1081" s="137">
        <f t="shared" si="221"/>
        <v>0</v>
      </c>
    </row>
    <row r="1082" spans="1:25">
      <c r="A1082" s="153">
        <v>2612</v>
      </c>
      <c r="B1082" s="153" t="s">
        <v>164</v>
      </c>
      <c r="C1082" s="153" t="s">
        <v>165</v>
      </c>
      <c r="D1082" s="153" t="s">
        <v>410</v>
      </c>
      <c r="E1082" s="153" t="s">
        <v>167</v>
      </c>
      <c r="F1082" s="136" t="s">
        <v>168</v>
      </c>
      <c r="G1082" s="154">
        <v>49.276507481899998</v>
      </c>
      <c r="H1082" s="154">
        <v>0</v>
      </c>
      <c r="I1082" s="154">
        <v>0</v>
      </c>
      <c r="J1082" s="155">
        <f t="shared" si="209"/>
        <v>0</v>
      </c>
      <c r="K1082" s="155">
        <f t="shared" si="210"/>
        <v>0</v>
      </c>
      <c r="L1082" s="155">
        <f>IF(F1082="Current ASP",IF(ISERROR(VLOOKUP(A1082,#REF!,3,FALSE)),1,1-VLOOKUP(A1082,#REF!,3,FALSE)),0)</f>
        <v>0</v>
      </c>
      <c r="M1082" s="137">
        <v>1105.24084986</v>
      </c>
      <c r="N1082" s="154">
        <f t="shared" si="211"/>
        <v>1105.24084986</v>
      </c>
      <c r="O1082" s="154">
        <f t="shared" si="212"/>
        <v>0</v>
      </c>
      <c r="P1082" s="154">
        <f t="shared" si="213"/>
        <v>0</v>
      </c>
      <c r="Q1082" s="154">
        <v>101.32383715530128</v>
      </c>
      <c r="R1082" s="154">
        <f t="shared" si="214"/>
        <v>101.32383715530128</v>
      </c>
      <c r="S1082" s="154">
        <f t="shared" si="215"/>
        <v>0</v>
      </c>
      <c r="T1082" s="154">
        <f t="shared" si="216"/>
        <v>0</v>
      </c>
      <c r="U1082" s="154">
        <f t="shared" si="217"/>
        <v>1206.5646870153014</v>
      </c>
      <c r="V1082" s="154">
        <f t="shared" si="218"/>
        <v>0</v>
      </c>
      <c r="W1082" s="154">
        <f t="shared" si="219"/>
        <v>0</v>
      </c>
      <c r="X1082" s="137">
        <f t="shared" si="220"/>
        <v>0</v>
      </c>
      <c r="Y1082" s="137">
        <f t="shared" si="221"/>
        <v>0</v>
      </c>
    </row>
    <row r="1083" spans="1:25">
      <c r="A1083" s="153">
        <v>2613</v>
      </c>
      <c r="B1083" s="153" t="s">
        <v>164</v>
      </c>
      <c r="C1083" s="153" t="s">
        <v>165</v>
      </c>
      <c r="D1083" s="153" t="s">
        <v>410</v>
      </c>
      <c r="E1083" s="153" t="s">
        <v>167</v>
      </c>
      <c r="F1083" s="136" t="s">
        <v>168</v>
      </c>
      <c r="G1083" s="154">
        <v>36.999553123799998</v>
      </c>
      <c r="H1083" s="154">
        <v>0</v>
      </c>
      <c r="I1083" s="154">
        <v>0</v>
      </c>
      <c r="J1083" s="155">
        <f t="shared" si="209"/>
        <v>0</v>
      </c>
      <c r="K1083" s="155">
        <f t="shared" si="210"/>
        <v>0</v>
      </c>
      <c r="L1083" s="155">
        <f>IF(F1083="Current ASP",IF(ISERROR(VLOOKUP(A1083,#REF!,3,FALSE)),1,1-VLOOKUP(A1083,#REF!,3,FALSE)),0)</f>
        <v>0</v>
      </c>
      <c r="M1083" s="137">
        <v>830.23320777399999</v>
      </c>
      <c r="N1083" s="154">
        <f t="shared" si="211"/>
        <v>830.23320777399999</v>
      </c>
      <c r="O1083" s="154">
        <f t="shared" si="212"/>
        <v>0</v>
      </c>
      <c r="P1083" s="154">
        <f t="shared" si="213"/>
        <v>0</v>
      </c>
      <c r="Q1083" s="154">
        <v>207.51054302977329</v>
      </c>
      <c r="R1083" s="154">
        <f t="shared" si="214"/>
        <v>207.51054302977329</v>
      </c>
      <c r="S1083" s="154">
        <f t="shared" si="215"/>
        <v>0</v>
      </c>
      <c r="T1083" s="154">
        <f t="shared" si="216"/>
        <v>0</v>
      </c>
      <c r="U1083" s="154">
        <f t="shared" si="217"/>
        <v>1037.7437508037733</v>
      </c>
      <c r="V1083" s="154">
        <f t="shared" si="218"/>
        <v>0</v>
      </c>
      <c r="W1083" s="154">
        <f t="shared" si="219"/>
        <v>0</v>
      </c>
      <c r="X1083" s="137">
        <f t="shared" si="220"/>
        <v>0</v>
      </c>
      <c r="Y1083" s="137">
        <f t="shared" si="221"/>
        <v>0</v>
      </c>
    </row>
    <row r="1084" spans="1:25">
      <c r="A1084" s="153">
        <v>2614</v>
      </c>
      <c r="B1084" s="153" t="s">
        <v>164</v>
      </c>
      <c r="C1084" s="153" t="s">
        <v>165</v>
      </c>
      <c r="D1084" s="153" t="s">
        <v>410</v>
      </c>
      <c r="E1084" s="153" t="s">
        <v>167</v>
      </c>
      <c r="F1084" s="136" t="s">
        <v>168</v>
      </c>
      <c r="G1084" s="154">
        <v>62.659208903100001</v>
      </c>
      <c r="H1084" s="154">
        <v>0</v>
      </c>
      <c r="I1084" s="154">
        <v>0</v>
      </c>
      <c r="J1084" s="155">
        <f t="shared" si="209"/>
        <v>0</v>
      </c>
      <c r="K1084" s="155">
        <f t="shared" si="210"/>
        <v>0</v>
      </c>
      <c r="L1084" s="155">
        <f>IF(F1084="Current ASP",IF(ISERROR(VLOOKUP(A1084,#REF!,3,FALSE)),1,1-VLOOKUP(A1084,#REF!,3,FALSE)),0)</f>
        <v>0</v>
      </c>
      <c r="M1084" s="137">
        <v>920.13104862600005</v>
      </c>
      <c r="N1084" s="154">
        <f t="shared" si="211"/>
        <v>920.13104862600005</v>
      </c>
      <c r="O1084" s="154">
        <f t="shared" si="212"/>
        <v>0</v>
      </c>
      <c r="P1084" s="154">
        <f t="shared" si="213"/>
        <v>0</v>
      </c>
      <c r="Q1084" s="154">
        <v>263.86297635359358</v>
      </c>
      <c r="R1084" s="154">
        <f t="shared" si="214"/>
        <v>263.86297635359358</v>
      </c>
      <c r="S1084" s="154">
        <f t="shared" si="215"/>
        <v>0</v>
      </c>
      <c r="T1084" s="154">
        <f t="shared" si="216"/>
        <v>0</v>
      </c>
      <c r="U1084" s="154">
        <f t="shared" si="217"/>
        <v>1183.9940249795936</v>
      </c>
      <c r="V1084" s="154">
        <f t="shared" si="218"/>
        <v>0</v>
      </c>
      <c r="W1084" s="154">
        <f t="shared" si="219"/>
        <v>0</v>
      </c>
      <c r="X1084" s="137">
        <f t="shared" si="220"/>
        <v>0</v>
      </c>
      <c r="Y1084" s="137">
        <f t="shared" si="221"/>
        <v>0</v>
      </c>
    </row>
    <row r="1085" spans="1:25">
      <c r="A1085" s="153">
        <v>2615</v>
      </c>
      <c r="B1085" s="153" t="s">
        <v>164</v>
      </c>
      <c r="C1085" s="153" t="s">
        <v>165</v>
      </c>
      <c r="D1085" s="153" t="s">
        <v>411</v>
      </c>
      <c r="E1085" s="153" t="s">
        <v>167</v>
      </c>
      <c r="F1085" s="136" t="s">
        <v>168</v>
      </c>
      <c r="G1085" s="154">
        <v>17.850271658499999</v>
      </c>
      <c r="H1085" s="154">
        <v>0</v>
      </c>
      <c r="I1085" s="154">
        <v>0</v>
      </c>
      <c r="J1085" s="155">
        <f t="shared" si="209"/>
        <v>0</v>
      </c>
      <c r="K1085" s="155">
        <f t="shared" si="210"/>
        <v>0</v>
      </c>
      <c r="L1085" s="155">
        <f>IF(F1085="Current ASP",IF(ISERROR(VLOOKUP(A1085,#REF!,3,FALSE)),1,1-VLOOKUP(A1085,#REF!,3,FALSE)),0)</f>
        <v>0</v>
      </c>
      <c r="M1085" s="137">
        <v>858.75694182899997</v>
      </c>
      <c r="N1085" s="154">
        <f t="shared" si="211"/>
        <v>858.75694182899997</v>
      </c>
      <c r="O1085" s="154">
        <f t="shared" si="212"/>
        <v>0</v>
      </c>
      <c r="P1085" s="154">
        <f t="shared" si="213"/>
        <v>0</v>
      </c>
      <c r="Q1085" s="154">
        <v>550.64124093865541</v>
      </c>
      <c r="R1085" s="154">
        <f t="shared" si="214"/>
        <v>550.64124093865541</v>
      </c>
      <c r="S1085" s="154">
        <f t="shared" si="215"/>
        <v>0</v>
      </c>
      <c r="T1085" s="154">
        <f t="shared" si="216"/>
        <v>0</v>
      </c>
      <c r="U1085" s="154">
        <f t="shared" si="217"/>
        <v>1409.3981827676553</v>
      </c>
      <c r="V1085" s="154">
        <f t="shared" si="218"/>
        <v>0</v>
      </c>
      <c r="W1085" s="154">
        <f t="shared" si="219"/>
        <v>0</v>
      </c>
      <c r="X1085" s="137">
        <f t="shared" si="220"/>
        <v>0</v>
      </c>
      <c r="Y1085" s="137">
        <f t="shared" si="221"/>
        <v>0</v>
      </c>
    </row>
    <row r="1086" spans="1:25">
      <c r="A1086" s="153">
        <v>2616</v>
      </c>
      <c r="B1086" s="153" t="s">
        <v>164</v>
      </c>
      <c r="C1086" s="153" t="s">
        <v>165</v>
      </c>
      <c r="D1086" s="153" t="s">
        <v>411</v>
      </c>
      <c r="E1086" s="153" t="s">
        <v>167</v>
      </c>
      <c r="F1086" s="136" t="s">
        <v>168</v>
      </c>
      <c r="G1086" s="154">
        <v>19.253715174300002</v>
      </c>
      <c r="H1086" s="154">
        <v>0</v>
      </c>
      <c r="I1086" s="154">
        <v>0</v>
      </c>
      <c r="J1086" s="155">
        <f t="shared" si="209"/>
        <v>0</v>
      </c>
      <c r="K1086" s="155">
        <f t="shared" si="210"/>
        <v>0</v>
      </c>
      <c r="L1086" s="155">
        <f>IF(F1086="Current ASP",IF(ISERROR(VLOOKUP(A1086,#REF!,3,FALSE)),1,1-VLOOKUP(A1086,#REF!,3,FALSE)),0)</f>
        <v>0</v>
      </c>
      <c r="M1086" s="137">
        <v>551.78324152599998</v>
      </c>
      <c r="N1086" s="154">
        <f t="shared" si="211"/>
        <v>551.78324152599998</v>
      </c>
      <c r="O1086" s="154">
        <f t="shared" si="212"/>
        <v>0</v>
      </c>
      <c r="P1086" s="154">
        <f t="shared" si="213"/>
        <v>0</v>
      </c>
      <c r="Q1086" s="154">
        <v>301.20489208963147</v>
      </c>
      <c r="R1086" s="154">
        <f t="shared" si="214"/>
        <v>301.20489208963147</v>
      </c>
      <c r="S1086" s="154">
        <f t="shared" si="215"/>
        <v>0</v>
      </c>
      <c r="T1086" s="154">
        <f t="shared" si="216"/>
        <v>0</v>
      </c>
      <c r="U1086" s="154">
        <f t="shared" si="217"/>
        <v>852.98813361563145</v>
      </c>
      <c r="V1086" s="154">
        <f t="shared" si="218"/>
        <v>0</v>
      </c>
      <c r="W1086" s="154">
        <f t="shared" si="219"/>
        <v>0</v>
      </c>
      <c r="X1086" s="137">
        <f t="shared" si="220"/>
        <v>0</v>
      </c>
      <c r="Y1086" s="137">
        <f t="shared" si="221"/>
        <v>0</v>
      </c>
    </row>
    <row r="1087" spans="1:25">
      <c r="A1087" s="153">
        <v>2617</v>
      </c>
      <c r="B1087" s="153" t="s">
        <v>164</v>
      </c>
      <c r="C1087" s="153" t="s">
        <v>165</v>
      </c>
      <c r="D1087" s="153" t="s">
        <v>411</v>
      </c>
      <c r="E1087" s="153" t="s">
        <v>167</v>
      </c>
      <c r="F1087" s="136" t="s">
        <v>168</v>
      </c>
      <c r="G1087" s="154">
        <v>32.188555746900001</v>
      </c>
      <c r="H1087" s="154">
        <v>0</v>
      </c>
      <c r="I1087" s="154">
        <v>0</v>
      </c>
      <c r="J1087" s="155">
        <f t="shared" si="209"/>
        <v>0</v>
      </c>
      <c r="K1087" s="155">
        <f t="shared" si="210"/>
        <v>0</v>
      </c>
      <c r="L1087" s="155">
        <f>IF(F1087="Current ASP",IF(ISERROR(VLOOKUP(A1087,#REF!,3,FALSE)),1,1-VLOOKUP(A1087,#REF!,3,FALSE)),0)</f>
        <v>0</v>
      </c>
      <c r="M1087" s="137">
        <v>1112.3150369800001</v>
      </c>
      <c r="N1087" s="154">
        <f t="shared" si="211"/>
        <v>1112.3150369800001</v>
      </c>
      <c r="O1087" s="154">
        <f t="shared" si="212"/>
        <v>0</v>
      </c>
      <c r="P1087" s="154">
        <f t="shared" si="213"/>
        <v>0</v>
      </c>
      <c r="Q1087" s="154">
        <v>305.59203566713654</v>
      </c>
      <c r="R1087" s="154">
        <f t="shared" si="214"/>
        <v>305.59203566713654</v>
      </c>
      <c r="S1087" s="154">
        <f t="shared" si="215"/>
        <v>0</v>
      </c>
      <c r="T1087" s="154">
        <f t="shared" si="216"/>
        <v>0</v>
      </c>
      <c r="U1087" s="154">
        <f t="shared" si="217"/>
        <v>1417.9070726471366</v>
      </c>
      <c r="V1087" s="154">
        <f t="shared" si="218"/>
        <v>0</v>
      </c>
      <c r="W1087" s="154">
        <f t="shared" si="219"/>
        <v>0</v>
      </c>
      <c r="X1087" s="137">
        <f t="shared" si="220"/>
        <v>0</v>
      </c>
      <c r="Y1087" s="137">
        <f t="shared" si="221"/>
        <v>0</v>
      </c>
    </row>
    <row r="1088" spans="1:25">
      <c r="A1088" s="153">
        <v>2618</v>
      </c>
      <c r="B1088" s="153" t="s">
        <v>164</v>
      </c>
      <c r="C1088" s="153" t="s">
        <v>165</v>
      </c>
      <c r="D1088" s="153" t="s">
        <v>411</v>
      </c>
      <c r="E1088" s="153" t="s">
        <v>167</v>
      </c>
      <c r="F1088" s="136" t="s">
        <v>168</v>
      </c>
      <c r="G1088" s="154">
        <v>13.4769589083</v>
      </c>
      <c r="H1088" s="154">
        <v>0</v>
      </c>
      <c r="I1088" s="154">
        <v>0</v>
      </c>
      <c r="J1088" s="155">
        <f t="shared" si="209"/>
        <v>0</v>
      </c>
      <c r="K1088" s="155">
        <f t="shared" si="210"/>
        <v>0</v>
      </c>
      <c r="L1088" s="155">
        <f>IF(F1088="Current ASP",IF(ISERROR(VLOOKUP(A1088,#REF!,3,FALSE)),1,1-VLOOKUP(A1088,#REF!,3,FALSE)),0)</f>
        <v>0</v>
      </c>
      <c r="M1088" s="137">
        <v>0</v>
      </c>
      <c r="N1088" s="154">
        <f t="shared" si="211"/>
        <v>0</v>
      </c>
      <c r="O1088" s="154">
        <f t="shared" si="212"/>
        <v>0</v>
      </c>
      <c r="P1088" s="154">
        <f t="shared" si="213"/>
        <v>0</v>
      </c>
      <c r="Q1088" s="154">
        <v>1091.7758517359873</v>
      </c>
      <c r="R1088" s="154">
        <f t="shared" si="214"/>
        <v>1091.7758517359873</v>
      </c>
      <c r="S1088" s="154">
        <f t="shared" si="215"/>
        <v>0</v>
      </c>
      <c r="T1088" s="154">
        <f t="shared" si="216"/>
        <v>0</v>
      </c>
      <c r="U1088" s="154">
        <f t="shared" si="217"/>
        <v>1091.7758517359873</v>
      </c>
      <c r="V1088" s="154">
        <f t="shared" si="218"/>
        <v>0</v>
      </c>
      <c r="W1088" s="154">
        <f t="shared" si="219"/>
        <v>0</v>
      </c>
      <c r="X1088" s="137">
        <f t="shared" si="220"/>
        <v>0</v>
      </c>
      <c r="Y1088" s="137">
        <f t="shared" si="221"/>
        <v>0</v>
      </c>
    </row>
    <row r="1089" spans="1:25">
      <c r="A1089" s="153">
        <v>2619</v>
      </c>
      <c r="B1089" s="153" t="s">
        <v>164</v>
      </c>
      <c r="C1089" s="153" t="s">
        <v>165</v>
      </c>
      <c r="D1089" s="153" t="s">
        <v>398</v>
      </c>
      <c r="E1089" s="153" t="s">
        <v>167</v>
      </c>
      <c r="F1089" s="136" t="s">
        <v>168</v>
      </c>
      <c r="G1089" s="154">
        <v>32.481278944000003</v>
      </c>
      <c r="H1089" s="154">
        <v>0</v>
      </c>
      <c r="I1089" s="154">
        <v>0</v>
      </c>
      <c r="J1089" s="155">
        <f t="shared" si="209"/>
        <v>0</v>
      </c>
      <c r="K1089" s="155">
        <f t="shared" si="210"/>
        <v>0</v>
      </c>
      <c r="L1089" s="155">
        <f>IF(F1089="Current ASP",IF(ISERROR(VLOOKUP(A1089,#REF!,3,FALSE)),1,1-VLOOKUP(A1089,#REF!,3,FALSE)),0)</f>
        <v>0</v>
      </c>
      <c r="M1089" s="137">
        <v>1163.8613765800001</v>
      </c>
      <c r="N1089" s="154">
        <f t="shared" si="211"/>
        <v>1163.8613765800001</v>
      </c>
      <c r="O1089" s="154">
        <f t="shared" si="212"/>
        <v>0</v>
      </c>
      <c r="P1089" s="154">
        <f t="shared" si="213"/>
        <v>0</v>
      </c>
      <c r="Q1089" s="154">
        <v>731.99684862256163</v>
      </c>
      <c r="R1089" s="154">
        <f t="shared" si="214"/>
        <v>731.99684862256163</v>
      </c>
      <c r="S1089" s="154">
        <f t="shared" si="215"/>
        <v>0</v>
      </c>
      <c r="T1089" s="154">
        <f t="shared" si="216"/>
        <v>0</v>
      </c>
      <c r="U1089" s="154">
        <f t="shared" si="217"/>
        <v>1895.8582252025617</v>
      </c>
      <c r="V1089" s="154">
        <f t="shared" si="218"/>
        <v>0</v>
      </c>
      <c r="W1089" s="154">
        <f t="shared" si="219"/>
        <v>0</v>
      </c>
      <c r="X1089" s="137">
        <f t="shared" si="220"/>
        <v>0</v>
      </c>
      <c r="Y1089" s="137">
        <f t="shared" si="221"/>
        <v>0</v>
      </c>
    </row>
    <row r="1090" spans="1:25">
      <c r="A1090" s="153">
        <v>2620</v>
      </c>
      <c r="B1090" s="153" t="s">
        <v>164</v>
      </c>
      <c r="C1090" s="153" t="s">
        <v>165</v>
      </c>
      <c r="D1090" s="153" t="s">
        <v>398</v>
      </c>
      <c r="E1090" s="153" t="s">
        <v>167</v>
      </c>
      <c r="F1090" s="136" t="s">
        <v>168</v>
      </c>
      <c r="G1090" s="154">
        <v>33.698510129900001</v>
      </c>
      <c r="H1090" s="154">
        <v>0</v>
      </c>
      <c r="I1090" s="154">
        <v>0</v>
      </c>
      <c r="J1090" s="155">
        <f t="shared" si="209"/>
        <v>0</v>
      </c>
      <c r="K1090" s="155">
        <f t="shared" si="210"/>
        <v>0</v>
      </c>
      <c r="L1090" s="155">
        <f>IF(F1090="Current ASP",IF(ISERROR(VLOOKUP(A1090,#REF!,3,FALSE)),1,1-VLOOKUP(A1090,#REF!,3,FALSE)),0)</f>
        <v>0</v>
      </c>
      <c r="M1090" s="137">
        <v>1057.7317727100001</v>
      </c>
      <c r="N1090" s="154">
        <f t="shared" si="211"/>
        <v>1057.7317727100001</v>
      </c>
      <c r="O1090" s="154">
        <f t="shared" si="212"/>
        <v>0</v>
      </c>
      <c r="P1090" s="154">
        <f t="shared" si="213"/>
        <v>0</v>
      </c>
      <c r="Q1090" s="154">
        <v>310.35914505657536</v>
      </c>
      <c r="R1090" s="154">
        <f t="shared" si="214"/>
        <v>310.35914505657536</v>
      </c>
      <c r="S1090" s="154">
        <f t="shared" si="215"/>
        <v>0</v>
      </c>
      <c r="T1090" s="154">
        <f t="shared" si="216"/>
        <v>0</v>
      </c>
      <c r="U1090" s="154">
        <f t="shared" si="217"/>
        <v>1368.0909177665753</v>
      </c>
      <c r="V1090" s="154">
        <f t="shared" si="218"/>
        <v>0</v>
      </c>
      <c r="W1090" s="154">
        <f t="shared" si="219"/>
        <v>0</v>
      </c>
      <c r="X1090" s="137">
        <f t="shared" si="220"/>
        <v>0</v>
      </c>
      <c r="Y1090" s="137">
        <f t="shared" si="221"/>
        <v>0</v>
      </c>
    </row>
    <row r="1091" spans="1:25">
      <c r="A1091" s="153">
        <v>2621</v>
      </c>
      <c r="B1091" s="153" t="s">
        <v>164</v>
      </c>
      <c r="C1091" s="153" t="s">
        <v>165</v>
      </c>
      <c r="D1091" s="153" t="s">
        <v>398</v>
      </c>
      <c r="E1091" s="153" t="s">
        <v>167</v>
      </c>
      <c r="F1091" s="136" t="s">
        <v>168</v>
      </c>
      <c r="G1091" s="154">
        <v>18.972390921199999</v>
      </c>
      <c r="H1091" s="154">
        <v>0</v>
      </c>
      <c r="I1091" s="154">
        <v>0</v>
      </c>
      <c r="J1091" s="155">
        <f t="shared" si="209"/>
        <v>0</v>
      </c>
      <c r="K1091" s="155">
        <f t="shared" si="210"/>
        <v>0</v>
      </c>
      <c r="L1091" s="155">
        <f>IF(F1091="Current ASP",IF(ISERROR(VLOOKUP(A1091,#REF!,3,FALSE)),1,1-VLOOKUP(A1091,#REF!,3,FALSE)),0)</f>
        <v>0</v>
      </c>
      <c r="M1091" s="137">
        <v>665.395103081</v>
      </c>
      <c r="N1091" s="154">
        <f t="shared" si="211"/>
        <v>665.395103081</v>
      </c>
      <c r="O1091" s="154">
        <f t="shared" si="212"/>
        <v>0</v>
      </c>
      <c r="P1091" s="154">
        <f t="shared" si="213"/>
        <v>0</v>
      </c>
      <c r="Q1091" s="154">
        <v>79.706636858363737</v>
      </c>
      <c r="R1091" s="154">
        <f t="shared" si="214"/>
        <v>79.706636858363737</v>
      </c>
      <c r="S1091" s="154">
        <f t="shared" si="215"/>
        <v>0</v>
      </c>
      <c r="T1091" s="154">
        <f t="shared" si="216"/>
        <v>0</v>
      </c>
      <c r="U1091" s="154">
        <f t="shared" si="217"/>
        <v>745.10173993936371</v>
      </c>
      <c r="V1091" s="154">
        <f t="shared" si="218"/>
        <v>0</v>
      </c>
      <c r="W1091" s="154">
        <f t="shared" si="219"/>
        <v>0</v>
      </c>
      <c r="X1091" s="137">
        <f t="shared" si="220"/>
        <v>0</v>
      </c>
      <c r="Y1091" s="137">
        <f t="shared" si="221"/>
        <v>0</v>
      </c>
    </row>
    <row r="1092" spans="1:25">
      <c r="A1092" s="153">
        <v>2622</v>
      </c>
      <c r="B1092" s="153" t="s">
        <v>164</v>
      </c>
      <c r="C1092" s="153" t="s">
        <v>165</v>
      </c>
      <c r="D1092" s="153" t="s">
        <v>412</v>
      </c>
      <c r="E1092" s="153" t="s">
        <v>167</v>
      </c>
      <c r="F1092" s="136" t="s">
        <v>168</v>
      </c>
      <c r="G1092" s="154">
        <v>89.240900111499997</v>
      </c>
      <c r="H1092" s="154">
        <v>0</v>
      </c>
      <c r="I1092" s="154">
        <v>0</v>
      </c>
      <c r="J1092" s="155">
        <f t="shared" si="209"/>
        <v>0</v>
      </c>
      <c r="K1092" s="155">
        <f t="shared" si="210"/>
        <v>0</v>
      </c>
      <c r="L1092" s="155">
        <f>IF(F1092="Current ASP",IF(ISERROR(VLOOKUP(A1092,#REF!,3,FALSE)),1,1-VLOOKUP(A1092,#REF!,3,FALSE)),0)</f>
        <v>0</v>
      </c>
      <c r="M1092" s="137">
        <v>1031.0833248700001</v>
      </c>
      <c r="N1092" s="154">
        <f t="shared" si="211"/>
        <v>1031.0833248700001</v>
      </c>
      <c r="O1092" s="154">
        <f t="shared" si="212"/>
        <v>0</v>
      </c>
      <c r="P1092" s="154">
        <f t="shared" si="213"/>
        <v>0</v>
      </c>
      <c r="Q1092" s="154">
        <v>644.77122386874794</v>
      </c>
      <c r="R1092" s="154">
        <f t="shared" si="214"/>
        <v>644.77122386874794</v>
      </c>
      <c r="S1092" s="154">
        <f t="shared" si="215"/>
        <v>0</v>
      </c>
      <c r="T1092" s="154">
        <f t="shared" si="216"/>
        <v>0</v>
      </c>
      <c r="U1092" s="154">
        <f t="shared" si="217"/>
        <v>1675.854548738748</v>
      </c>
      <c r="V1092" s="154">
        <f t="shared" si="218"/>
        <v>0</v>
      </c>
      <c r="W1092" s="154">
        <f t="shared" si="219"/>
        <v>0</v>
      </c>
      <c r="X1092" s="137">
        <f t="shared" si="220"/>
        <v>0</v>
      </c>
      <c r="Y1092" s="137">
        <f t="shared" si="221"/>
        <v>0</v>
      </c>
    </row>
    <row r="1093" spans="1:25">
      <c r="A1093" s="153">
        <v>2623</v>
      </c>
      <c r="B1093" s="153" t="s">
        <v>164</v>
      </c>
      <c r="C1093" s="153" t="s">
        <v>165</v>
      </c>
      <c r="D1093" s="153" t="s">
        <v>412</v>
      </c>
      <c r="E1093" s="153" t="s">
        <v>167</v>
      </c>
      <c r="F1093" s="136" t="s">
        <v>168</v>
      </c>
      <c r="G1093" s="154">
        <v>57.314465371899999</v>
      </c>
      <c r="H1093" s="154">
        <v>0</v>
      </c>
      <c r="I1093" s="154">
        <v>0</v>
      </c>
      <c r="J1093" s="155">
        <f t="shared" si="209"/>
        <v>0</v>
      </c>
      <c r="K1093" s="155">
        <f t="shared" si="210"/>
        <v>0</v>
      </c>
      <c r="L1093" s="155">
        <f>IF(F1093="Current ASP",IF(ISERROR(VLOOKUP(A1093,#REF!,3,FALSE)),1,1-VLOOKUP(A1093,#REF!,3,FALSE)),0)</f>
        <v>0</v>
      </c>
      <c r="M1093" s="137">
        <v>1290.1667357900001</v>
      </c>
      <c r="N1093" s="154">
        <f t="shared" si="211"/>
        <v>1290.1667357900001</v>
      </c>
      <c r="O1093" s="154">
        <f t="shared" si="212"/>
        <v>0</v>
      </c>
      <c r="P1093" s="154">
        <f t="shared" si="213"/>
        <v>0</v>
      </c>
      <c r="Q1093" s="154">
        <v>306.65031226730827</v>
      </c>
      <c r="R1093" s="154">
        <f t="shared" si="214"/>
        <v>306.65031226730827</v>
      </c>
      <c r="S1093" s="154">
        <f t="shared" si="215"/>
        <v>0</v>
      </c>
      <c r="T1093" s="154">
        <f t="shared" si="216"/>
        <v>0</v>
      </c>
      <c r="U1093" s="154">
        <f t="shared" si="217"/>
        <v>1596.8170480573083</v>
      </c>
      <c r="V1093" s="154">
        <f t="shared" si="218"/>
        <v>0</v>
      </c>
      <c r="W1093" s="154">
        <f t="shared" si="219"/>
        <v>0</v>
      </c>
      <c r="X1093" s="137">
        <f t="shared" si="220"/>
        <v>0</v>
      </c>
      <c r="Y1093" s="137">
        <f t="shared" si="221"/>
        <v>0</v>
      </c>
    </row>
    <row r="1094" spans="1:25">
      <c r="A1094" s="153">
        <v>2624</v>
      </c>
      <c r="B1094" s="153" t="s">
        <v>164</v>
      </c>
      <c r="C1094" s="153" t="s">
        <v>165</v>
      </c>
      <c r="D1094" s="153" t="s">
        <v>409</v>
      </c>
      <c r="E1094" s="153" t="s">
        <v>167</v>
      </c>
      <c r="F1094" s="136" t="s">
        <v>168</v>
      </c>
      <c r="G1094" s="154">
        <v>21.934037311200001</v>
      </c>
      <c r="H1094" s="154">
        <v>0</v>
      </c>
      <c r="I1094" s="154">
        <v>0</v>
      </c>
      <c r="J1094" s="155">
        <f t="shared" si="209"/>
        <v>0</v>
      </c>
      <c r="K1094" s="155">
        <f t="shared" si="210"/>
        <v>0</v>
      </c>
      <c r="L1094" s="155">
        <f>IF(F1094="Current ASP",IF(ISERROR(VLOOKUP(A1094,#REF!,3,FALSE)),1,1-VLOOKUP(A1094,#REF!,3,FALSE)),0)</f>
        <v>0</v>
      </c>
      <c r="M1094" s="137">
        <v>189.96867583400001</v>
      </c>
      <c r="N1094" s="154">
        <f t="shared" si="211"/>
        <v>189.96867583400001</v>
      </c>
      <c r="O1094" s="154">
        <f t="shared" si="212"/>
        <v>0</v>
      </c>
      <c r="P1094" s="154">
        <f t="shared" si="213"/>
        <v>0</v>
      </c>
      <c r="Q1094" s="154">
        <v>1755.1359970097383</v>
      </c>
      <c r="R1094" s="154">
        <f t="shared" si="214"/>
        <v>1755.1359970097383</v>
      </c>
      <c r="S1094" s="154">
        <f t="shared" si="215"/>
        <v>0</v>
      </c>
      <c r="T1094" s="154">
        <f t="shared" si="216"/>
        <v>0</v>
      </c>
      <c r="U1094" s="154">
        <f t="shared" si="217"/>
        <v>1945.1046728437382</v>
      </c>
      <c r="V1094" s="154">
        <f t="shared" si="218"/>
        <v>0</v>
      </c>
      <c r="W1094" s="154">
        <f t="shared" si="219"/>
        <v>0</v>
      </c>
      <c r="X1094" s="137">
        <f t="shared" si="220"/>
        <v>0</v>
      </c>
      <c r="Y1094" s="137">
        <f t="shared" si="221"/>
        <v>0</v>
      </c>
    </row>
    <row r="1095" spans="1:25">
      <c r="A1095" s="153">
        <v>2625</v>
      </c>
      <c r="B1095" s="153" t="s">
        <v>164</v>
      </c>
      <c r="C1095" s="153" t="s">
        <v>165</v>
      </c>
      <c r="D1095" s="153" t="s">
        <v>409</v>
      </c>
      <c r="E1095" s="153" t="s">
        <v>167</v>
      </c>
      <c r="F1095" s="136" t="s">
        <v>168</v>
      </c>
      <c r="G1095" s="154">
        <v>14.477837210200001</v>
      </c>
      <c r="H1095" s="154">
        <v>0</v>
      </c>
      <c r="I1095" s="154">
        <v>0</v>
      </c>
      <c r="J1095" s="155">
        <f t="shared" si="209"/>
        <v>0</v>
      </c>
      <c r="K1095" s="155">
        <f t="shared" si="210"/>
        <v>0</v>
      </c>
      <c r="L1095" s="155">
        <f>IF(F1095="Current ASP",IF(ISERROR(VLOOKUP(A1095,#REF!,3,FALSE)),1,1-VLOOKUP(A1095,#REF!,3,FALSE)),0)</f>
        <v>0</v>
      </c>
      <c r="M1095" s="137">
        <v>346.51603909599999</v>
      </c>
      <c r="N1095" s="154">
        <f t="shared" si="211"/>
        <v>346.51603909599999</v>
      </c>
      <c r="O1095" s="154">
        <f t="shared" si="212"/>
        <v>0</v>
      </c>
      <c r="P1095" s="154">
        <f t="shared" si="213"/>
        <v>0</v>
      </c>
      <c r="Q1095" s="154">
        <v>365.54619605884534</v>
      </c>
      <c r="R1095" s="154">
        <f t="shared" si="214"/>
        <v>365.54619605884534</v>
      </c>
      <c r="S1095" s="154">
        <f t="shared" si="215"/>
        <v>0</v>
      </c>
      <c r="T1095" s="154">
        <f t="shared" si="216"/>
        <v>0</v>
      </c>
      <c r="U1095" s="154">
        <f t="shared" si="217"/>
        <v>712.06223515484533</v>
      </c>
      <c r="V1095" s="154">
        <f t="shared" si="218"/>
        <v>0</v>
      </c>
      <c r="W1095" s="154">
        <f t="shared" si="219"/>
        <v>0</v>
      </c>
      <c r="X1095" s="137">
        <f t="shared" si="220"/>
        <v>0</v>
      </c>
      <c r="Y1095" s="137">
        <f t="shared" si="221"/>
        <v>0</v>
      </c>
    </row>
    <row r="1096" spans="1:25">
      <c r="A1096" s="153">
        <v>2626</v>
      </c>
      <c r="B1096" s="153" t="s">
        <v>164</v>
      </c>
      <c r="C1096" s="153" t="s">
        <v>165</v>
      </c>
      <c r="D1096" s="153" t="s">
        <v>409</v>
      </c>
      <c r="E1096" s="153" t="s">
        <v>167</v>
      </c>
      <c r="F1096" s="136" t="s">
        <v>168</v>
      </c>
      <c r="G1096" s="154">
        <v>10.7663780741</v>
      </c>
      <c r="H1096" s="154">
        <v>0</v>
      </c>
      <c r="I1096" s="154">
        <v>0</v>
      </c>
      <c r="J1096" s="155">
        <f t="shared" si="209"/>
        <v>0</v>
      </c>
      <c r="K1096" s="155">
        <f t="shared" si="210"/>
        <v>0</v>
      </c>
      <c r="L1096" s="155">
        <f>IF(F1096="Current ASP",IF(ISERROR(VLOOKUP(A1096,#REF!,3,FALSE)),1,1-VLOOKUP(A1096,#REF!,3,FALSE)),0)</f>
        <v>0</v>
      </c>
      <c r="M1096" s="137">
        <v>753.03780658300002</v>
      </c>
      <c r="N1096" s="154">
        <f t="shared" si="211"/>
        <v>753.03780658300002</v>
      </c>
      <c r="O1096" s="154">
        <f t="shared" si="212"/>
        <v>0</v>
      </c>
      <c r="P1096" s="154">
        <f t="shared" si="213"/>
        <v>0</v>
      </c>
      <c r="Q1096" s="154">
        <v>128.25631198036572</v>
      </c>
      <c r="R1096" s="154">
        <f t="shared" si="214"/>
        <v>128.25631198036572</v>
      </c>
      <c r="S1096" s="154">
        <f t="shared" si="215"/>
        <v>0</v>
      </c>
      <c r="T1096" s="154">
        <f t="shared" si="216"/>
        <v>0</v>
      </c>
      <c r="U1096" s="154">
        <f t="shared" si="217"/>
        <v>881.29411856336571</v>
      </c>
      <c r="V1096" s="154">
        <f t="shared" si="218"/>
        <v>0</v>
      </c>
      <c r="W1096" s="154">
        <f t="shared" si="219"/>
        <v>0</v>
      </c>
      <c r="X1096" s="137">
        <f t="shared" si="220"/>
        <v>0</v>
      </c>
      <c r="Y1096" s="137">
        <f t="shared" si="221"/>
        <v>0</v>
      </c>
    </row>
    <row r="1097" spans="1:25">
      <c r="A1097" s="153">
        <v>2627</v>
      </c>
      <c r="B1097" s="153" t="s">
        <v>164</v>
      </c>
      <c r="C1097" s="153" t="s">
        <v>165</v>
      </c>
      <c r="D1097" s="153" t="s">
        <v>409</v>
      </c>
      <c r="E1097" s="153" t="s">
        <v>167</v>
      </c>
      <c r="F1097" s="136" t="s">
        <v>168</v>
      </c>
      <c r="G1097" s="154">
        <v>20.080411690199998</v>
      </c>
      <c r="H1097" s="154">
        <v>0</v>
      </c>
      <c r="I1097" s="154">
        <v>0</v>
      </c>
      <c r="J1097" s="155">
        <f t="shared" si="209"/>
        <v>0</v>
      </c>
      <c r="K1097" s="155">
        <f t="shared" si="210"/>
        <v>0</v>
      </c>
      <c r="L1097" s="155">
        <f>IF(F1097="Current ASP",IF(ISERROR(VLOOKUP(A1097,#REF!,3,FALSE)),1,1-VLOOKUP(A1097,#REF!,3,FALSE)),0)</f>
        <v>0</v>
      </c>
      <c r="M1097" s="137">
        <v>546.42140489500002</v>
      </c>
      <c r="N1097" s="154">
        <f t="shared" si="211"/>
        <v>546.42140489500002</v>
      </c>
      <c r="O1097" s="154">
        <f t="shared" si="212"/>
        <v>0</v>
      </c>
      <c r="P1097" s="154">
        <f t="shared" si="213"/>
        <v>0</v>
      </c>
      <c r="Q1097" s="154">
        <v>189.89534130222958</v>
      </c>
      <c r="R1097" s="154">
        <f t="shared" si="214"/>
        <v>189.89534130222958</v>
      </c>
      <c r="S1097" s="154">
        <f t="shared" si="215"/>
        <v>0</v>
      </c>
      <c r="T1097" s="154">
        <f t="shared" si="216"/>
        <v>0</v>
      </c>
      <c r="U1097" s="154">
        <f t="shared" si="217"/>
        <v>736.31674619722958</v>
      </c>
      <c r="V1097" s="154">
        <f t="shared" si="218"/>
        <v>0</v>
      </c>
      <c r="W1097" s="154">
        <f t="shared" si="219"/>
        <v>0</v>
      </c>
      <c r="X1097" s="137">
        <f t="shared" si="220"/>
        <v>0</v>
      </c>
      <c r="Y1097" s="137">
        <f t="shared" si="221"/>
        <v>0</v>
      </c>
    </row>
    <row r="1098" spans="1:25">
      <c r="A1098" s="153">
        <v>2628</v>
      </c>
      <c r="B1098" s="153" t="s">
        <v>164</v>
      </c>
      <c r="C1098" s="153" t="s">
        <v>165</v>
      </c>
      <c r="D1098" s="153" t="s">
        <v>409</v>
      </c>
      <c r="E1098" s="153" t="s">
        <v>167</v>
      </c>
      <c r="F1098" s="136" t="s">
        <v>168</v>
      </c>
      <c r="G1098" s="154">
        <v>14.8167577153</v>
      </c>
      <c r="H1098" s="154">
        <v>0</v>
      </c>
      <c r="I1098" s="154">
        <v>0</v>
      </c>
      <c r="J1098" s="155">
        <f t="shared" ref="J1098:J1161" si="222">IF(H1098&gt;0,H1098/G1098,0)</f>
        <v>0</v>
      </c>
      <c r="K1098" s="155">
        <f t="shared" ref="K1098:K1161" si="223">IF(E1098="Greenfield",1-J1098,0)</f>
        <v>0</v>
      </c>
      <c r="L1098" s="155">
        <f>IF(F1098="Current ASP",IF(ISERROR(VLOOKUP(A1098,#REF!,3,FALSE)),1,1-VLOOKUP(A1098,#REF!,3,FALSE)),0)</f>
        <v>0</v>
      </c>
      <c r="M1098" s="137">
        <v>602.58193836199996</v>
      </c>
      <c r="N1098" s="154">
        <f t="shared" ref="N1098:N1161" si="224">IF($E1098="Established",$M1098,0)</f>
        <v>602.58193836199996</v>
      </c>
      <c r="O1098" s="154">
        <f t="shared" ref="O1098:O1161" si="225">IF($E1098="Greenfield",$M1098*J1098,0)</f>
        <v>0</v>
      </c>
      <c r="P1098" s="154">
        <f t="shared" ref="P1098:P1161" si="226">IF($E1098="Greenfield",$M1098*K1098,0)</f>
        <v>0</v>
      </c>
      <c r="Q1098" s="154">
        <v>36.436698139080789</v>
      </c>
      <c r="R1098" s="154">
        <f t="shared" ref="R1098:R1161" si="227">IF($E1098="Established",$Q1098,0)</f>
        <v>36.436698139080789</v>
      </c>
      <c r="S1098" s="154">
        <f t="shared" ref="S1098:S1161" si="228">IF($E1098="Greenfield",$Q1098*J1098,0)</f>
        <v>0</v>
      </c>
      <c r="T1098" s="154">
        <f t="shared" ref="T1098:T1161" si="229">IF($E1098="Greenfield",$Q1098*K1098,0)</f>
        <v>0</v>
      </c>
      <c r="U1098" s="154">
        <f t="shared" ref="U1098:U1161" si="230">N1098+R1098</f>
        <v>639.01863650108078</v>
      </c>
      <c r="V1098" s="154">
        <f t="shared" ref="V1098:V1161" si="231">O1098+S1098</f>
        <v>0</v>
      </c>
      <c r="W1098" s="154">
        <f t="shared" ref="W1098:W1161" si="232">P1098+T1098</f>
        <v>0</v>
      </c>
      <c r="X1098" s="137">
        <f t="shared" ref="X1098:X1161" si="233">L1098*M1098*K1098</f>
        <v>0</v>
      </c>
      <c r="Y1098" s="137">
        <f t="shared" ref="Y1098:Y1161" si="234">Q1098*L1098*K1098</f>
        <v>0</v>
      </c>
    </row>
    <row r="1099" spans="1:25">
      <c r="A1099" s="153">
        <v>2629</v>
      </c>
      <c r="B1099" s="153" t="s">
        <v>164</v>
      </c>
      <c r="C1099" s="153" t="s">
        <v>165</v>
      </c>
      <c r="D1099" s="153" t="s">
        <v>410</v>
      </c>
      <c r="E1099" s="153" t="s">
        <v>167</v>
      </c>
      <c r="F1099" s="136" t="s">
        <v>168</v>
      </c>
      <c r="G1099" s="154">
        <v>19.286368432900002</v>
      </c>
      <c r="H1099" s="154">
        <v>0</v>
      </c>
      <c r="I1099" s="154">
        <v>0</v>
      </c>
      <c r="J1099" s="155">
        <f t="shared" si="222"/>
        <v>0</v>
      </c>
      <c r="K1099" s="155">
        <f t="shared" si="223"/>
        <v>0</v>
      </c>
      <c r="L1099" s="155">
        <f>IF(F1099="Current ASP",IF(ISERROR(VLOOKUP(A1099,#REF!,3,FALSE)),1,1-VLOOKUP(A1099,#REF!,3,FALSE)),0)</f>
        <v>0</v>
      </c>
      <c r="M1099" s="137">
        <v>827.31641930000001</v>
      </c>
      <c r="N1099" s="154">
        <f t="shared" si="224"/>
        <v>827.31641930000001</v>
      </c>
      <c r="O1099" s="154">
        <f t="shared" si="225"/>
        <v>0</v>
      </c>
      <c r="P1099" s="154">
        <f t="shared" si="226"/>
        <v>0</v>
      </c>
      <c r="Q1099" s="154">
        <v>21.792927710747552</v>
      </c>
      <c r="R1099" s="154">
        <f t="shared" si="227"/>
        <v>21.792927710747552</v>
      </c>
      <c r="S1099" s="154">
        <f t="shared" si="228"/>
        <v>0</v>
      </c>
      <c r="T1099" s="154">
        <f t="shared" si="229"/>
        <v>0</v>
      </c>
      <c r="U1099" s="154">
        <f t="shared" si="230"/>
        <v>849.10934701074757</v>
      </c>
      <c r="V1099" s="154">
        <f t="shared" si="231"/>
        <v>0</v>
      </c>
      <c r="W1099" s="154">
        <f t="shared" si="232"/>
        <v>0</v>
      </c>
      <c r="X1099" s="137">
        <f t="shared" si="233"/>
        <v>0</v>
      </c>
      <c r="Y1099" s="137">
        <f t="shared" si="234"/>
        <v>0</v>
      </c>
    </row>
    <row r="1100" spans="1:25">
      <c r="A1100" s="153">
        <v>2630</v>
      </c>
      <c r="B1100" s="153" t="s">
        <v>164</v>
      </c>
      <c r="C1100" s="153" t="s">
        <v>165</v>
      </c>
      <c r="D1100" s="153" t="s">
        <v>411</v>
      </c>
      <c r="E1100" s="153" t="s">
        <v>167</v>
      </c>
      <c r="F1100" s="136" t="s">
        <v>168</v>
      </c>
      <c r="G1100" s="154">
        <v>17.791658228199999</v>
      </c>
      <c r="H1100" s="154">
        <v>0</v>
      </c>
      <c r="I1100" s="154">
        <v>0</v>
      </c>
      <c r="J1100" s="155">
        <f t="shared" si="222"/>
        <v>0</v>
      </c>
      <c r="K1100" s="155">
        <f t="shared" si="223"/>
        <v>0</v>
      </c>
      <c r="L1100" s="155">
        <f>IF(F1100="Current ASP",IF(ISERROR(VLOOKUP(A1100,#REF!,3,FALSE)),1,1-VLOOKUP(A1100,#REF!,3,FALSE)),0)</f>
        <v>0</v>
      </c>
      <c r="M1100" s="137">
        <v>675.10984862700002</v>
      </c>
      <c r="N1100" s="154">
        <f t="shared" si="224"/>
        <v>675.10984862700002</v>
      </c>
      <c r="O1100" s="154">
        <f t="shared" si="225"/>
        <v>0</v>
      </c>
      <c r="P1100" s="154">
        <f t="shared" si="226"/>
        <v>0</v>
      </c>
      <c r="Q1100" s="154">
        <v>123.96185455978815</v>
      </c>
      <c r="R1100" s="154">
        <f t="shared" si="227"/>
        <v>123.96185455978815</v>
      </c>
      <c r="S1100" s="154">
        <f t="shared" si="228"/>
        <v>0</v>
      </c>
      <c r="T1100" s="154">
        <f t="shared" si="229"/>
        <v>0</v>
      </c>
      <c r="U1100" s="154">
        <f t="shared" si="230"/>
        <v>799.07170318678823</v>
      </c>
      <c r="V1100" s="154">
        <f t="shared" si="231"/>
        <v>0</v>
      </c>
      <c r="W1100" s="154">
        <f t="shared" si="232"/>
        <v>0</v>
      </c>
      <c r="X1100" s="137">
        <f t="shared" si="233"/>
        <v>0</v>
      </c>
      <c r="Y1100" s="137">
        <f t="shared" si="234"/>
        <v>0</v>
      </c>
    </row>
    <row r="1101" spans="1:25">
      <c r="A1101" s="153">
        <v>2631</v>
      </c>
      <c r="B1101" s="153" t="s">
        <v>164</v>
      </c>
      <c r="C1101" s="153" t="s">
        <v>165</v>
      </c>
      <c r="D1101" s="153" t="s">
        <v>411</v>
      </c>
      <c r="E1101" s="153" t="s">
        <v>167</v>
      </c>
      <c r="F1101" s="136" t="s">
        <v>168</v>
      </c>
      <c r="G1101" s="154">
        <v>11.235156013099999</v>
      </c>
      <c r="H1101" s="154">
        <v>0</v>
      </c>
      <c r="I1101" s="154">
        <v>0</v>
      </c>
      <c r="J1101" s="155">
        <f t="shared" si="222"/>
        <v>0</v>
      </c>
      <c r="K1101" s="155">
        <f t="shared" si="223"/>
        <v>0</v>
      </c>
      <c r="L1101" s="155">
        <f>IF(F1101="Current ASP",IF(ISERROR(VLOOKUP(A1101,#REF!,3,FALSE)),1,1-VLOOKUP(A1101,#REF!,3,FALSE)),0)</f>
        <v>0</v>
      </c>
      <c r="M1101" s="137">
        <v>421.40619994899998</v>
      </c>
      <c r="N1101" s="154">
        <f t="shared" si="224"/>
        <v>421.40619994899998</v>
      </c>
      <c r="O1101" s="154">
        <f t="shared" si="225"/>
        <v>0</v>
      </c>
      <c r="P1101" s="154">
        <f t="shared" si="226"/>
        <v>0</v>
      </c>
      <c r="Q1101" s="154">
        <v>45.049096623624642</v>
      </c>
      <c r="R1101" s="154">
        <f t="shared" si="227"/>
        <v>45.049096623624642</v>
      </c>
      <c r="S1101" s="154">
        <f t="shared" si="228"/>
        <v>0</v>
      </c>
      <c r="T1101" s="154">
        <f t="shared" si="229"/>
        <v>0</v>
      </c>
      <c r="U1101" s="154">
        <f t="shared" si="230"/>
        <v>466.4552965726246</v>
      </c>
      <c r="V1101" s="154">
        <f t="shared" si="231"/>
        <v>0</v>
      </c>
      <c r="W1101" s="154">
        <f t="shared" si="232"/>
        <v>0</v>
      </c>
      <c r="X1101" s="137">
        <f t="shared" si="233"/>
        <v>0</v>
      </c>
      <c r="Y1101" s="137">
        <f t="shared" si="234"/>
        <v>0</v>
      </c>
    </row>
    <row r="1102" spans="1:25">
      <c r="A1102" s="153">
        <v>2632</v>
      </c>
      <c r="B1102" s="153" t="s">
        <v>164</v>
      </c>
      <c r="C1102" s="153" t="s">
        <v>165</v>
      </c>
      <c r="D1102" s="153" t="s">
        <v>411</v>
      </c>
      <c r="E1102" s="153" t="s">
        <v>167</v>
      </c>
      <c r="F1102" s="136" t="s">
        <v>168</v>
      </c>
      <c r="G1102" s="154">
        <v>17.8015775796</v>
      </c>
      <c r="H1102" s="154">
        <v>0</v>
      </c>
      <c r="I1102" s="154">
        <v>0</v>
      </c>
      <c r="J1102" s="155">
        <f t="shared" si="222"/>
        <v>0</v>
      </c>
      <c r="K1102" s="155">
        <f t="shared" si="223"/>
        <v>0</v>
      </c>
      <c r="L1102" s="155">
        <f>IF(F1102="Current ASP",IF(ISERROR(VLOOKUP(A1102,#REF!,3,FALSE)),1,1-VLOOKUP(A1102,#REF!,3,FALSE)),0)</f>
        <v>0</v>
      </c>
      <c r="M1102" s="137">
        <v>803.69520902500005</v>
      </c>
      <c r="N1102" s="154">
        <f t="shared" si="224"/>
        <v>803.69520902500005</v>
      </c>
      <c r="O1102" s="154">
        <f t="shared" si="225"/>
        <v>0</v>
      </c>
      <c r="P1102" s="154">
        <f t="shared" si="226"/>
        <v>0</v>
      </c>
      <c r="Q1102" s="154">
        <v>921.44956873885712</v>
      </c>
      <c r="R1102" s="154">
        <f t="shared" si="227"/>
        <v>921.44956873885712</v>
      </c>
      <c r="S1102" s="154">
        <f t="shared" si="228"/>
        <v>0</v>
      </c>
      <c r="T1102" s="154">
        <f t="shared" si="229"/>
        <v>0</v>
      </c>
      <c r="U1102" s="154">
        <f t="shared" si="230"/>
        <v>1725.1447777638573</v>
      </c>
      <c r="V1102" s="154">
        <f t="shared" si="231"/>
        <v>0</v>
      </c>
      <c r="W1102" s="154">
        <f t="shared" si="232"/>
        <v>0</v>
      </c>
      <c r="X1102" s="137">
        <f t="shared" si="233"/>
        <v>0</v>
      </c>
      <c r="Y1102" s="137">
        <f t="shared" si="234"/>
        <v>0</v>
      </c>
    </row>
    <row r="1103" spans="1:25">
      <c r="A1103" s="153">
        <v>2701</v>
      </c>
      <c r="B1103" s="153" t="s">
        <v>164</v>
      </c>
      <c r="C1103" s="153" t="s">
        <v>165</v>
      </c>
      <c r="D1103" s="153" t="s">
        <v>413</v>
      </c>
      <c r="E1103" s="153" t="s">
        <v>167</v>
      </c>
      <c r="F1103" s="136" t="s">
        <v>168</v>
      </c>
      <c r="G1103" s="154">
        <v>50.324886292000002</v>
      </c>
      <c r="H1103" s="154">
        <v>0</v>
      </c>
      <c r="I1103" s="154">
        <v>0</v>
      </c>
      <c r="J1103" s="155">
        <f t="shared" si="222"/>
        <v>0</v>
      </c>
      <c r="K1103" s="155">
        <f t="shared" si="223"/>
        <v>0</v>
      </c>
      <c r="L1103" s="155">
        <f>IF(F1103="Current ASP",IF(ISERROR(VLOOKUP(A1103,#REF!,3,FALSE)),1,1-VLOOKUP(A1103,#REF!,3,FALSE)),0)</f>
        <v>0</v>
      </c>
      <c r="M1103" s="137">
        <v>1418.45482049</v>
      </c>
      <c r="N1103" s="154">
        <f t="shared" si="224"/>
        <v>1418.45482049</v>
      </c>
      <c r="O1103" s="154">
        <f t="shared" si="225"/>
        <v>0</v>
      </c>
      <c r="P1103" s="154">
        <f t="shared" si="226"/>
        <v>0</v>
      </c>
      <c r="Q1103" s="154">
        <v>222.67336622563468</v>
      </c>
      <c r="R1103" s="154">
        <f t="shared" si="227"/>
        <v>222.67336622563468</v>
      </c>
      <c r="S1103" s="154">
        <f t="shared" si="228"/>
        <v>0</v>
      </c>
      <c r="T1103" s="154">
        <f t="shared" si="229"/>
        <v>0</v>
      </c>
      <c r="U1103" s="154">
        <f t="shared" si="230"/>
        <v>1641.1281867156347</v>
      </c>
      <c r="V1103" s="154">
        <f t="shared" si="231"/>
        <v>0</v>
      </c>
      <c r="W1103" s="154">
        <f t="shared" si="232"/>
        <v>0</v>
      </c>
      <c r="X1103" s="137">
        <f t="shared" si="233"/>
        <v>0</v>
      </c>
      <c r="Y1103" s="137">
        <f t="shared" si="234"/>
        <v>0</v>
      </c>
    </row>
    <row r="1104" spans="1:25">
      <c r="A1104" s="153">
        <v>2702</v>
      </c>
      <c r="B1104" s="153" t="s">
        <v>164</v>
      </c>
      <c r="C1104" s="153" t="s">
        <v>165</v>
      </c>
      <c r="D1104" s="153" t="s">
        <v>413</v>
      </c>
      <c r="E1104" s="153" t="s">
        <v>167</v>
      </c>
      <c r="F1104" s="136" t="s">
        <v>168</v>
      </c>
      <c r="G1104" s="154">
        <v>31.596981112400002</v>
      </c>
      <c r="H1104" s="154">
        <v>0</v>
      </c>
      <c r="I1104" s="154">
        <v>0</v>
      </c>
      <c r="J1104" s="155">
        <f t="shared" si="222"/>
        <v>0</v>
      </c>
      <c r="K1104" s="155">
        <f t="shared" si="223"/>
        <v>0</v>
      </c>
      <c r="L1104" s="155">
        <f>IF(F1104="Current ASP",IF(ISERROR(VLOOKUP(A1104,#REF!,3,FALSE)),1,1-VLOOKUP(A1104,#REF!,3,FALSE)),0)</f>
        <v>0</v>
      </c>
      <c r="M1104" s="137">
        <v>969.55652775299995</v>
      </c>
      <c r="N1104" s="154">
        <f t="shared" si="224"/>
        <v>969.55652775299995</v>
      </c>
      <c r="O1104" s="154">
        <f t="shared" si="225"/>
        <v>0</v>
      </c>
      <c r="P1104" s="154">
        <f t="shared" si="226"/>
        <v>0</v>
      </c>
      <c r="Q1104" s="154">
        <v>70.54351631718292</v>
      </c>
      <c r="R1104" s="154">
        <f t="shared" si="227"/>
        <v>70.54351631718292</v>
      </c>
      <c r="S1104" s="154">
        <f t="shared" si="228"/>
        <v>0</v>
      </c>
      <c r="T1104" s="154">
        <f t="shared" si="229"/>
        <v>0</v>
      </c>
      <c r="U1104" s="154">
        <f t="shared" si="230"/>
        <v>1040.1000440701828</v>
      </c>
      <c r="V1104" s="154">
        <f t="shared" si="231"/>
        <v>0</v>
      </c>
      <c r="W1104" s="154">
        <f t="shared" si="232"/>
        <v>0</v>
      </c>
      <c r="X1104" s="137">
        <f t="shared" si="233"/>
        <v>0</v>
      </c>
      <c r="Y1104" s="137">
        <f t="shared" si="234"/>
        <v>0</v>
      </c>
    </row>
    <row r="1105" spans="1:25">
      <c r="A1105" s="153">
        <v>2703</v>
      </c>
      <c r="B1105" s="153" t="s">
        <v>164</v>
      </c>
      <c r="C1105" s="153" t="s">
        <v>165</v>
      </c>
      <c r="D1105" s="153" t="s">
        <v>413</v>
      </c>
      <c r="E1105" s="153" t="s">
        <v>167</v>
      </c>
      <c r="F1105" s="136" t="s">
        <v>168</v>
      </c>
      <c r="G1105" s="154">
        <v>90.689794640299993</v>
      </c>
      <c r="H1105" s="154">
        <v>0</v>
      </c>
      <c r="I1105" s="154">
        <v>0</v>
      </c>
      <c r="J1105" s="155">
        <f t="shared" si="222"/>
        <v>0</v>
      </c>
      <c r="K1105" s="155">
        <f t="shared" si="223"/>
        <v>0</v>
      </c>
      <c r="L1105" s="155">
        <f>IF(F1105="Current ASP",IF(ISERROR(VLOOKUP(A1105,#REF!,3,FALSE)),1,1-VLOOKUP(A1105,#REF!,3,FALSE)),0)</f>
        <v>0</v>
      </c>
      <c r="M1105" s="137">
        <v>2168.74486346</v>
      </c>
      <c r="N1105" s="154">
        <f t="shared" si="224"/>
        <v>2168.74486346</v>
      </c>
      <c r="O1105" s="154">
        <f t="shared" si="225"/>
        <v>0</v>
      </c>
      <c r="P1105" s="154">
        <f t="shared" si="226"/>
        <v>0</v>
      </c>
      <c r="Q1105" s="154">
        <v>381.64168981656962</v>
      </c>
      <c r="R1105" s="154">
        <f t="shared" si="227"/>
        <v>381.64168981656962</v>
      </c>
      <c r="S1105" s="154">
        <f t="shared" si="228"/>
        <v>0</v>
      </c>
      <c r="T1105" s="154">
        <f t="shared" si="229"/>
        <v>0</v>
      </c>
      <c r="U1105" s="154">
        <f t="shared" si="230"/>
        <v>2550.3865532765694</v>
      </c>
      <c r="V1105" s="154">
        <f t="shared" si="231"/>
        <v>0</v>
      </c>
      <c r="W1105" s="154">
        <f t="shared" si="232"/>
        <v>0</v>
      </c>
      <c r="X1105" s="137">
        <f t="shared" si="233"/>
        <v>0</v>
      </c>
      <c r="Y1105" s="137">
        <f t="shared" si="234"/>
        <v>0</v>
      </c>
    </row>
    <row r="1106" spans="1:25">
      <c r="A1106" s="153">
        <v>2704</v>
      </c>
      <c r="B1106" s="153" t="s">
        <v>164</v>
      </c>
      <c r="C1106" s="153" t="s">
        <v>165</v>
      </c>
      <c r="D1106" s="153" t="s">
        <v>413</v>
      </c>
      <c r="E1106" s="153" t="s">
        <v>167</v>
      </c>
      <c r="F1106" s="136" t="s">
        <v>168</v>
      </c>
      <c r="G1106" s="154">
        <v>43.302007787999997</v>
      </c>
      <c r="H1106" s="154">
        <v>0</v>
      </c>
      <c r="I1106" s="154">
        <v>0</v>
      </c>
      <c r="J1106" s="155">
        <f t="shared" si="222"/>
        <v>0</v>
      </c>
      <c r="K1106" s="155">
        <f t="shared" si="223"/>
        <v>0</v>
      </c>
      <c r="L1106" s="155">
        <f>IF(F1106="Current ASP",IF(ISERROR(VLOOKUP(A1106,#REF!,3,FALSE)),1,1-VLOOKUP(A1106,#REF!,3,FALSE)),0)</f>
        <v>0</v>
      </c>
      <c r="M1106" s="137">
        <v>43.853297067500002</v>
      </c>
      <c r="N1106" s="154">
        <f t="shared" si="224"/>
        <v>43.853297067500002</v>
      </c>
      <c r="O1106" s="154">
        <f t="shared" si="225"/>
        <v>0</v>
      </c>
      <c r="P1106" s="154">
        <f t="shared" si="226"/>
        <v>0</v>
      </c>
      <c r="Q1106" s="154">
        <v>168.4593301782125</v>
      </c>
      <c r="R1106" s="154">
        <f t="shared" si="227"/>
        <v>168.4593301782125</v>
      </c>
      <c r="S1106" s="154">
        <f t="shared" si="228"/>
        <v>0</v>
      </c>
      <c r="T1106" s="154">
        <f t="shared" si="229"/>
        <v>0</v>
      </c>
      <c r="U1106" s="154">
        <f t="shared" si="230"/>
        <v>212.31262724571249</v>
      </c>
      <c r="V1106" s="154">
        <f t="shared" si="231"/>
        <v>0</v>
      </c>
      <c r="W1106" s="154">
        <f t="shared" si="232"/>
        <v>0</v>
      </c>
      <c r="X1106" s="137">
        <f t="shared" si="233"/>
        <v>0</v>
      </c>
      <c r="Y1106" s="137">
        <f t="shared" si="234"/>
        <v>0</v>
      </c>
    </row>
    <row r="1107" spans="1:25">
      <c r="A1107" s="153">
        <v>2705</v>
      </c>
      <c r="B1107" s="153" t="s">
        <v>164</v>
      </c>
      <c r="C1107" s="153" t="s">
        <v>165</v>
      </c>
      <c r="D1107" s="153" t="s">
        <v>414</v>
      </c>
      <c r="E1107" s="153" t="s">
        <v>167</v>
      </c>
      <c r="F1107" s="136" t="s">
        <v>168</v>
      </c>
      <c r="G1107" s="154">
        <v>1.3046385809600001</v>
      </c>
      <c r="H1107" s="154">
        <v>0</v>
      </c>
      <c r="I1107" s="154">
        <v>0</v>
      </c>
      <c r="J1107" s="155">
        <f t="shared" si="222"/>
        <v>0</v>
      </c>
      <c r="K1107" s="155">
        <f t="shared" si="223"/>
        <v>0</v>
      </c>
      <c r="L1107" s="155">
        <f>IF(F1107="Current ASP",IF(ISERROR(VLOOKUP(A1107,#REF!,3,FALSE)),1,1-VLOOKUP(A1107,#REF!,3,FALSE)),0)</f>
        <v>0</v>
      </c>
      <c r="M1107" s="137">
        <v>0</v>
      </c>
      <c r="N1107" s="154">
        <f t="shared" si="224"/>
        <v>0</v>
      </c>
      <c r="O1107" s="154">
        <f t="shared" si="225"/>
        <v>0</v>
      </c>
      <c r="P1107" s="154">
        <f t="shared" si="226"/>
        <v>0</v>
      </c>
      <c r="Q1107" s="154">
        <v>30.738036211805728</v>
      </c>
      <c r="R1107" s="154">
        <f t="shared" si="227"/>
        <v>30.738036211805728</v>
      </c>
      <c r="S1107" s="154">
        <f t="shared" si="228"/>
        <v>0</v>
      </c>
      <c r="T1107" s="154">
        <f t="shared" si="229"/>
        <v>0</v>
      </c>
      <c r="U1107" s="154">
        <f t="shared" si="230"/>
        <v>30.738036211805728</v>
      </c>
      <c r="V1107" s="154">
        <f t="shared" si="231"/>
        <v>0</v>
      </c>
      <c r="W1107" s="154">
        <f t="shared" si="232"/>
        <v>0</v>
      </c>
      <c r="X1107" s="137">
        <f t="shared" si="233"/>
        <v>0</v>
      </c>
      <c r="Y1107" s="137">
        <f t="shared" si="234"/>
        <v>0</v>
      </c>
    </row>
    <row r="1108" spans="1:25">
      <c r="A1108" s="153">
        <v>2706</v>
      </c>
      <c r="B1108" s="153" t="s">
        <v>164</v>
      </c>
      <c r="C1108" s="153" t="s">
        <v>165</v>
      </c>
      <c r="D1108" s="153" t="s">
        <v>414</v>
      </c>
      <c r="E1108" s="153" t="s">
        <v>167</v>
      </c>
      <c r="F1108" s="136" t="s">
        <v>168</v>
      </c>
      <c r="G1108" s="154">
        <v>42.295877978</v>
      </c>
      <c r="H1108" s="154">
        <v>0</v>
      </c>
      <c r="I1108" s="154">
        <v>0</v>
      </c>
      <c r="J1108" s="155">
        <f t="shared" si="222"/>
        <v>0</v>
      </c>
      <c r="K1108" s="155">
        <f t="shared" si="223"/>
        <v>0</v>
      </c>
      <c r="L1108" s="155">
        <f>IF(F1108="Current ASP",IF(ISERROR(VLOOKUP(A1108,#REF!,3,FALSE)),1,1-VLOOKUP(A1108,#REF!,3,FALSE)),0)</f>
        <v>0</v>
      </c>
      <c r="M1108" s="137">
        <v>922.88791448899997</v>
      </c>
      <c r="N1108" s="154">
        <f t="shared" si="224"/>
        <v>922.88791448899997</v>
      </c>
      <c r="O1108" s="154">
        <f t="shared" si="225"/>
        <v>0</v>
      </c>
      <c r="P1108" s="154">
        <f t="shared" si="226"/>
        <v>0</v>
      </c>
      <c r="Q1108" s="154">
        <v>505.38824671217441</v>
      </c>
      <c r="R1108" s="154">
        <f t="shared" si="227"/>
        <v>505.38824671217441</v>
      </c>
      <c r="S1108" s="154">
        <f t="shared" si="228"/>
        <v>0</v>
      </c>
      <c r="T1108" s="154">
        <f t="shared" si="229"/>
        <v>0</v>
      </c>
      <c r="U1108" s="154">
        <f t="shared" si="230"/>
        <v>1428.2761612011743</v>
      </c>
      <c r="V1108" s="154">
        <f t="shared" si="231"/>
        <v>0</v>
      </c>
      <c r="W1108" s="154">
        <f t="shared" si="232"/>
        <v>0</v>
      </c>
      <c r="X1108" s="137">
        <f t="shared" si="233"/>
        <v>0</v>
      </c>
      <c r="Y1108" s="137">
        <f t="shared" si="234"/>
        <v>0</v>
      </c>
    </row>
    <row r="1109" spans="1:25">
      <c r="A1109" s="153">
        <v>2707</v>
      </c>
      <c r="B1109" s="153" t="s">
        <v>164</v>
      </c>
      <c r="C1109" s="153" t="s">
        <v>226</v>
      </c>
      <c r="D1109" s="153" t="s">
        <v>415</v>
      </c>
      <c r="E1109" s="153" t="s">
        <v>167</v>
      </c>
      <c r="F1109" s="136" t="s">
        <v>168</v>
      </c>
      <c r="G1109" s="154">
        <v>71.549662469599994</v>
      </c>
      <c r="H1109" s="154">
        <v>0</v>
      </c>
      <c r="I1109" s="154">
        <v>0</v>
      </c>
      <c r="J1109" s="155">
        <f t="shared" si="222"/>
        <v>0</v>
      </c>
      <c r="K1109" s="155">
        <f t="shared" si="223"/>
        <v>0</v>
      </c>
      <c r="L1109" s="155">
        <f>IF(F1109="Current ASP",IF(ISERROR(VLOOKUP(A1109,#REF!,3,FALSE)),1,1-VLOOKUP(A1109,#REF!,3,FALSE)),0)</f>
        <v>0</v>
      </c>
      <c r="M1109" s="137">
        <v>896</v>
      </c>
      <c r="N1109" s="154">
        <f t="shared" si="224"/>
        <v>896</v>
      </c>
      <c r="O1109" s="154">
        <f t="shared" si="225"/>
        <v>0</v>
      </c>
      <c r="P1109" s="154">
        <f t="shared" si="226"/>
        <v>0</v>
      </c>
      <c r="Q1109" s="154">
        <v>1003.1207871258121</v>
      </c>
      <c r="R1109" s="154">
        <f t="shared" si="227"/>
        <v>1003.1207871258121</v>
      </c>
      <c r="S1109" s="154">
        <f t="shared" si="228"/>
        <v>0</v>
      </c>
      <c r="T1109" s="154">
        <f t="shared" si="229"/>
        <v>0</v>
      </c>
      <c r="U1109" s="154">
        <f t="shared" si="230"/>
        <v>1899.1207871258121</v>
      </c>
      <c r="V1109" s="154">
        <f t="shared" si="231"/>
        <v>0</v>
      </c>
      <c r="W1109" s="154">
        <f t="shared" si="232"/>
        <v>0</v>
      </c>
      <c r="X1109" s="137">
        <f t="shared" si="233"/>
        <v>0</v>
      </c>
      <c r="Y1109" s="137">
        <f t="shared" si="234"/>
        <v>0</v>
      </c>
    </row>
    <row r="1110" spans="1:25">
      <c r="A1110" s="153">
        <v>2708</v>
      </c>
      <c r="B1110" s="153" t="s">
        <v>164</v>
      </c>
      <c r="C1110" s="153" t="s">
        <v>165</v>
      </c>
      <c r="D1110" s="153" t="s">
        <v>414</v>
      </c>
      <c r="E1110" s="153" t="s">
        <v>167</v>
      </c>
      <c r="F1110" s="136" t="s">
        <v>168</v>
      </c>
      <c r="G1110" s="154">
        <v>14.531618373500001</v>
      </c>
      <c r="H1110" s="154">
        <v>0</v>
      </c>
      <c r="I1110" s="154">
        <v>0</v>
      </c>
      <c r="J1110" s="155">
        <f t="shared" si="222"/>
        <v>0</v>
      </c>
      <c r="K1110" s="155">
        <f t="shared" si="223"/>
        <v>0</v>
      </c>
      <c r="L1110" s="155">
        <f>IF(F1110="Current ASP",IF(ISERROR(VLOOKUP(A1110,#REF!,3,FALSE)),1,1-VLOOKUP(A1110,#REF!,3,FALSE)),0)</f>
        <v>0</v>
      </c>
      <c r="M1110" s="137">
        <v>0</v>
      </c>
      <c r="N1110" s="154">
        <f t="shared" si="224"/>
        <v>0</v>
      </c>
      <c r="O1110" s="154">
        <f t="shared" si="225"/>
        <v>0</v>
      </c>
      <c r="P1110" s="154">
        <f t="shared" si="226"/>
        <v>0</v>
      </c>
      <c r="Q1110" s="154">
        <v>584.85874236335553</v>
      </c>
      <c r="R1110" s="154">
        <f t="shared" si="227"/>
        <v>584.85874236335553</v>
      </c>
      <c r="S1110" s="154">
        <f t="shared" si="228"/>
        <v>0</v>
      </c>
      <c r="T1110" s="154">
        <f t="shared" si="229"/>
        <v>0</v>
      </c>
      <c r="U1110" s="154">
        <f t="shared" si="230"/>
        <v>584.85874236335553</v>
      </c>
      <c r="V1110" s="154">
        <f t="shared" si="231"/>
        <v>0</v>
      </c>
      <c r="W1110" s="154">
        <f t="shared" si="232"/>
        <v>0</v>
      </c>
      <c r="X1110" s="137">
        <f t="shared" si="233"/>
        <v>0</v>
      </c>
      <c r="Y1110" s="137">
        <f t="shared" si="234"/>
        <v>0</v>
      </c>
    </row>
    <row r="1111" spans="1:25">
      <c r="A1111" s="153">
        <v>2709</v>
      </c>
      <c r="B1111" s="153" t="s">
        <v>164</v>
      </c>
      <c r="C1111" s="153" t="s">
        <v>165</v>
      </c>
      <c r="D1111" s="153" t="s">
        <v>414</v>
      </c>
      <c r="E1111" s="153" t="s">
        <v>167</v>
      </c>
      <c r="F1111" s="136" t="s">
        <v>168</v>
      </c>
      <c r="G1111" s="154">
        <v>48.317160961600003</v>
      </c>
      <c r="H1111" s="154">
        <v>0</v>
      </c>
      <c r="I1111" s="154">
        <v>0</v>
      </c>
      <c r="J1111" s="155">
        <f t="shared" si="222"/>
        <v>0</v>
      </c>
      <c r="K1111" s="155">
        <f t="shared" si="223"/>
        <v>0</v>
      </c>
      <c r="L1111" s="155">
        <f>IF(F1111="Current ASP",IF(ISERROR(VLOOKUP(A1111,#REF!,3,FALSE)),1,1-VLOOKUP(A1111,#REF!,3,FALSE)),0)</f>
        <v>0</v>
      </c>
      <c r="M1111" s="137">
        <v>1093.7617546900001</v>
      </c>
      <c r="N1111" s="154">
        <f t="shared" si="224"/>
        <v>1093.7617546900001</v>
      </c>
      <c r="O1111" s="154">
        <f t="shared" si="225"/>
        <v>0</v>
      </c>
      <c r="P1111" s="154">
        <f t="shared" si="226"/>
        <v>0</v>
      </c>
      <c r="Q1111" s="154">
        <v>115.28513198891142</v>
      </c>
      <c r="R1111" s="154">
        <f t="shared" si="227"/>
        <v>115.28513198891142</v>
      </c>
      <c r="S1111" s="154">
        <f t="shared" si="228"/>
        <v>0</v>
      </c>
      <c r="T1111" s="154">
        <f t="shared" si="229"/>
        <v>0</v>
      </c>
      <c r="U1111" s="154">
        <f t="shared" si="230"/>
        <v>1209.0468866789115</v>
      </c>
      <c r="V1111" s="154">
        <f t="shared" si="231"/>
        <v>0</v>
      </c>
      <c r="W1111" s="154">
        <f t="shared" si="232"/>
        <v>0</v>
      </c>
      <c r="X1111" s="137">
        <f t="shared" si="233"/>
        <v>0</v>
      </c>
      <c r="Y1111" s="137">
        <f t="shared" si="234"/>
        <v>0</v>
      </c>
    </row>
    <row r="1112" spans="1:25">
      <c r="A1112" s="153">
        <v>2710</v>
      </c>
      <c r="B1112" s="153" t="s">
        <v>164</v>
      </c>
      <c r="C1112" s="153" t="s">
        <v>165</v>
      </c>
      <c r="D1112" s="153" t="s">
        <v>414</v>
      </c>
      <c r="E1112" s="153" t="s">
        <v>167</v>
      </c>
      <c r="F1112" s="136" t="s">
        <v>168</v>
      </c>
      <c r="G1112" s="154">
        <v>48.066954773500001</v>
      </c>
      <c r="H1112" s="154">
        <v>0</v>
      </c>
      <c r="I1112" s="154">
        <v>0</v>
      </c>
      <c r="J1112" s="155">
        <f t="shared" si="222"/>
        <v>0</v>
      </c>
      <c r="K1112" s="155">
        <f t="shared" si="223"/>
        <v>0</v>
      </c>
      <c r="L1112" s="155">
        <f>IF(F1112="Current ASP",IF(ISERROR(VLOOKUP(A1112,#REF!,3,FALSE)),1,1-VLOOKUP(A1112,#REF!,3,FALSE)),0)</f>
        <v>0</v>
      </c>
      <c r="M1112" s="137">
        <v>1387.29255614</v>
      </c>
      <c r="N1112" s="154">
        <f t="shared" si="224"/>
        <v>1387.29255614</v>
      </c>
      <c r="O1112" s="154">
        <f t="shared" si="225"/>
        <v>0</v>
      </c>
      <c r="P1112" s="154">
        <f t="shared" si="226"/>
        <v>0</v>
      </c>
      <c r="Q1112" s="154">
        <v>444.50152317569598</v>
      </c>
      <c r="R1112" s="154">
        <f t="shared" si="227"/>
        <v>444.50152317569598</v>
      </c>
      <c r="S1112" s="154">
        <f t="shared" si="228"/>
        <v>0</v>
      </c>
      <c r="T1112" s="154">
        <f t="shared" si="229"/>
        <v>0</v>
      </c>
      <c r="U1112" s="154">
        <f t="shared" si="230"/>
        <v>1831.7940793156959</v>
      </c>
      <c r="V1112" s="154">
        <f t="shared" si="231"/>
        <v>0</v>
      </c>
      <c r="W1112" s="154">
        <f t="shared" si="232"/>
        <v>0</v>
      </c>
      <c r="X1112" s="137">
        <f t="shared" si="233"/>
        <v>0</v>
      </c>
      <c r="Y1112" s="137">
        <f t="shared" si="234"/>
        <v>0</v>
      </c>
    </row>
    <row r="1113" spans="1:25">
      <c r="A1113" s="153">
        <v>2711</v>
      </c>
      <c r="B1113" s="153" t="s">
        <v>164</v>
      </c>
      <c r="C1113" s="153" t="s">
        <v>165</v>
      </c>
      <c r="D1113" s="153" t="s">
        <v>414</v>
      </c>
      <c r="E1113" s="153" t="s">
        <v>167</v>
      </c>
      <c r="F1113" s="136" t="s">
        <v>168</v>
      </c>
      <c r="G1113" s="154">
        <v>42.116964833499999</v>
      </c>
      <c r="H1113" s="154">
        <v>0</v>
      </c>
      <c r="I1113" s="154">
        <v>0</v>
      </c>
      <c r="J1113" s="155">
        <f t="shared" si="222"/>
        <v>0</v>
      </c>
      <c r="K1113" s="155">
        <f t="shared" si="223"/>
        <v>0</v>
      </c>
      <c r="L1113" s="155">
        <f>IF(F1113="Current ASP",IF(ISERROR(VLOOKUP(A1113,#REF!,3,FALSE)),1,1-VLOOKUP(A1113,#REF!,3,FALSE)),0)</f>
        <v>0</v>
      </c>
      <c r="M1113" s="137">
        <v>1657.1378777100001</v>
      </c>
      <c r="N1113" s="154">
        <f t="shared" si="224"/>
        <v>1657.1378777100001</v>
      </c>
      <c r="O1113" s="154">
        <f t="shared" si="225"/>
        <v>0</v>
      </c>
      <c r="P1113" s="154">
        <f t="shared" si="226"/>
        <v>0</v>
      </c>
      <c r="Q1113" s="154">
        <v>337.85954088381089</v>
      </c>
      <c r="R1113" s="154">
        <f t="shared" si="227"/>
        <v>337.85954088381089</v>
      </c>
      <c r="S1113" s="154">
        <f t="shared" si="228"/>
        <v>0</v>
      </c>
      <c r="T1113" s="154">
        <f t="shared" si="229"/>
        <v>0</v>
      </c>
      <c r="U1113" s="154">
        <f t="shared" si="230"/>
        <v>1994.9974185938111</v>
      </c>
      <c r="V1113" s="154">
        <f t="shared" si="231"/>
        <v>0</v>
      </c>
      <c r="W1113" s="154">
        <f t="shared" si="232"/>
        <v>0</v>
      </c>
      <c r="X1113" s="137">
        <f t="shared" si="233"/>
        <v>0</v>
      </c>
      <c r="Y1113" s="137">
        <f t="shared" si="234"/>
        <v>0</v>
      </c>
    </row>
    <row r="1114" spans="1:25">
      <c r="A1114" s="153">
        <v>2712</v>
      </c>
      <c r="B1114" s="153" t="s">
        <v>164</v>
      </c>
      <c r="C1114" s="153" t="s">
        <v>165</v>
      </c>
      <c r="D1114" s="153" t="s">
        <v>414</v>
      </c>
      <c r="E1114" s="153" t="s">
        <v>167</v>
      </c>
      <c r="F1114" s="136" t="s">
        <v>168</v>
      </c>
      <c r="G1114" s="154">
        <v>65.529538690199999</v>
      </c>
      <c r="H1114" s="154">
        <v>0</v>
      </c>
      <c r="I1114" s="154">
        <v>0</v>
      </c>
      <c r="J1114" s="155">
        <f t="shared" si="222"/>
        <v>0</v>
      </c>
      <c r="K1114" s="155">
        <f t="shared" si="223"/>
        <v>0</v>
      </c>
      <c r="L1114" s="155">
        <f>IF(F1114="Current ASP",IF(ISERROR(VLOOKUP(A1114,#REF!,3,FALSE)),1,1-VLOOKUP(A1114,#REF!,3,FALSE)),0)</f>
        <v>0</v>
      </c>
      <c r="M1114" s="137">
        <v>1413.5157693199999</v>
      </c>
      <c r="N1114" s="154">
        <f t="shared" si="224"/>
        <v>1413.5157693199999</v>
      </c>
      <c r="O1114" s="154">
        <f t="shared" si="225"/>
        <v>0</v>
      </c>
      <c r="P1114" s="154">
        <f t="shared" si="226"/>
        <v>0</v>
      </c>
      <c r="Q1114" s="154">
        <v>461.94420452368013</v>
      </c>
      <c r="R1114" s="154">
        <f t="shared" si="227"/>
        <v>461.94420452368013</v>
      </c>
      <c r="S1114" s="154">
        <f t="shared" si="228"/>
        <v>0</v>
      </c>
      <c r="T1114" s="154">
        <f t="shared" si="229"/>
        <v>0</v>
      </c>
      <c r="U1114" s="154">
        <f t="shared" si="230"/>
        <v>1875.45997384368</v>
      </c>
      <c r="V1114" s="154">
        <f t="shared" si="231"/>
        <v>0</v>
      </c>
      <c r="W1114" s="154">
        <f t="shared" si="232"/>
        <v>0</v>
      </c>
      <c r="X1114" s="137">
        <f t="shared" si="233"/>
        <v>0</v>
      </c>
      <c r="Y1114" s="137">
        <f t="shared" si="234"/>
        <v>0</v>
      </c>
    </row>
    <row r="1115" spans="1:25">
      <c r="A1115" s="153">
        <v>2713</v>
      </c>
      <c r="B1115" s="153" t="s">
        <v>164</v>
      </c>
      <c r="C1115" s="153" t="s">
        <v>165</v>
      </c>
      <c r="D1115" s="153" t="s">
        <v>414</v>
      </c>
      <c r="E1115" s="153" t="s">
        <v>167</v>
      </c>
      <c r="F1115" s="136" t="s">
        <v>168</v>
      </c>
      <c r="G1115" s="154">
        <v>12.6903969231</v>
      </c>
      <c r="H1115" s="154">
        <v>0</v>
      </c>
      <c r="I1115" s="154">
        <v>0</v>
      </c>
      <c r="J1115" s="155">
        <f t="shared" si="222"/>
        <v>0</v>
      </c>
      <c r="K1115" s="155">
        <f t="shared" si="223"/>
        <v>0</v>
      </c>
      <c r="L1115" s="155">
        <f>IF(F1115="Current ASP",IF(ISERROR(VLOOKUP(A1115,#REF!,3,FALSE)),1,1-VLOOKUP(A1115,#REF!,3,FALSE)),0)</f>
        <v>0</v>
      </c>
      <c r="M1115" s="137">
        <v>282.53397182800001</v>
      </c>
      <c r="N1115" s="154">
        <f t="shared" si="224"/>
        <v>282.53397182800001</v>
      </c>
      <c r="O1115" s="154">
        <f t="shared" si="225"/>
        <v>0</v>
      </c>
      <c r="P1115" s="154">
        <f t="shared" si="226"/>
        <v>0</v>
      </c>
      <c r="Q1115" s="154">
        <v>29.0352512978608</v>
      </c>
      <c r="R1115" s="154">
        <f t="shared" si="227"/>
        <v>29.0352512978608</v>
      </c>
      <c r="S1115" s="154">
        <f t="shared" si="228"/>
        <v>0</v>
      </c>
      <c r="T1115" s="154">
        <f t="shared" si="229"/>
        <v>0</v>
      </c>
      <c r="U1115" s="154">
        <f t="shared" si="230"/>
        <v>311.56922312586079</v>
      </c>
      <c r="V1115" s="154">
        <f t="shared" si="231"/>
        <v>0</v>
      </c>
      <c r="W1115" s="154">
        <f t="shared" si="232"/>
        <v>0</v>
      </c>
      <c r="X1115" s="137">
        <f t="shared" si="233"/>
        <v>0</v>
      </c>
      <c r="Y1115" s="137">
        <f t="shared" si="234"/>
        <v>0</v>
      </c>
    </row>
    <row r="1116" spans="1:25">
      <c r="A1116" s="153">
        <v>2714</v>
      </c>
      <c r="B1116" s="153" t="s">
        <v>164</v>
      </c>
      <c r="C1116" s="153" t="s">
        <v>165</v>
      </c>
      <c r="D1116" s="153" t="s">
        <v>416</v>
      </c>
      <c r="E1116" s="153" t="s">
        <v>167</v>
      </c>
      <c r="F1116" s="136" t="s">
        <v>168</v>
      </c>
      <c r="G1116" s="154">
        <v>39.493436071600001</v>
      </c>
      <c r="H1116" s="154">
        <v>0</v>
      </c>
      <c r="I1116" s="154">
        <v>0</v>
      </c>
      <c r="J1116" s="155">
        <f t="shared" si="222"/>
        <v>0</v>
      </c>
      <c r="K1116" s="155">
        <f t="shared" si="223"/>
        <v>0</v>
      </c>
      <c r="L1116" s="155">
        <f>IF(F1116="Current ASP",IF(ISERROR(VLOOKUP(A1116,#REF!,3,FALSE)),1,1-VLOOKUP(A1116,#REF!,3,FALSE)),0)</f>
        <v>0</v>
      </c>
      <c r="M1116" s="137">
        <v>935.27122184799998</v>
      </c>
      <c r="N1116" s="154">
        <f t="shared" si="224"/>
        <v>935.27122184799998</v>
      </c>
      <c r="O1116" s="154">
        <f t="shared" si="225"/>
        <v>0</v>
      </c>
      <c r="P1116" s="154">
        <f t="shared" si="226"/>
        <v>0</v>
      </c>
      <c r="Q1116" s="154">
        <v>101.54470093353096</v>
      </c>
      <c r="R1116" s="154">
        <f t="shared" si="227"/>
        <v>101.54470093353096</v>
      </c>
      <c r="S1116" s="154">
        <f t="shared" si="228"/>
        <v>0</v>
      </c>
      <c r="T1116" s="154">
        <f t="shared" si="229"/>
        <v>0</v>
      </c>
      <c r="U1116" s="154">
        <f t="shared" si="230"/>
        <v>1036.8159227815308</v>
      </c>
      <c r="V1116" s="154">
        <f t="shared" si="231"/>
        <v>0</v>
      </c>
      <c r="W1116" s="154">
        <f t="shared" si="232"/>
        <v>0</v>
      </c>
      <c r="X1116" s="137">
        <f t="shared" si="233"/>
        <v>0</v>
      </c>
      <c r="Y1116" s="137">
        <f t="shared" si="234"/>
        <v>0</v>
      </c>
    </row>
    <row r="1117" spans="1:25">
      <c r="A1117" s="153">
        <v>2715</v>
      </c>
      <c r="B1117" s="153" t="s">
        <v>164</v>
      </c>
      <c r="C1117" s="153" t="s">
        <v>165</v>
      </c>
      <c r="D1117" s="153" t="s">
        <v>416</v>
      </c>
      <c r="E1117" s="153" t="s">
        <v>167</v>
      </c>
      <c r="F1117" s="136" t="s">
        <v>168</v>
      </c>
      <c r="G1117" s="154">
        <v>68.098848616200002</v>
      </c>
      <c r="H1117" s="154">
        <v>0</v>
      </c>
      <c r="I1117" s="154">
        <v>0</v>
      </c>
      <c r="J1117" s="155">
        <f t="shared" si="222"/>
        <v>0</v>
      </c>
      <c r="K1117" s="155">
        <f t="shared" si="223"/>
        <v>0</v>
      </c>
      <c r="L1117" s="155">
        <f>IF(F1117="Current ASP",IF(ISERROR(VLOOKUP(A1117,#REF!,3,FALSE)),1,1-VLOOKUP(A1117,#REF!,3,FALSE)),0)</f>
        <v>0</v>
      </c>
      <c r="M1117" s="137">
        <v>1813.13449208</v>
      </c>
      <c r="N1117" s="154">
        <f t="shared" si="224"/>
        <v>1813.13449208</v>
      </c>
      <c r="O1117" s="154">
        <f t="shared" si="225"/>
        <v>0</v>
      </c>
      <c r="P1117" s="154">
        <f t="shared" si="226"/>
        <v>0</v>
      </c>
      <c r="Q1117" s="154">
        <v>207.90762231941238</v>
      </c>
      <c r="R1117" s="154">
        <f t="shared" si="227"/>
        <v>207.90762231941238</v>
      </c>
      <c r="S1117" s="154">
        <f t="shared" si="228"/>
        <v>0</v>
      </c>
      <c r="T1117" s="154">
        <f t="shared" si="229"/>
        <v>0</v>
      </c>
      <c r="U1117" s="154">
        <f t="shared" si="230"/>
        <v>2021.0421143994124</v>
      </c>
      <c r="V1117" s="154">
        <f t="shared" si="231"/>
        <v>0</v>
      </c>
      <c r="W1117" s="154">
        <f t="shared" si="232"/>
        <v>0</v>
      </c>
      <c r="X1117" s="137">
        <f t="shared" si="233"/>
        <v>0</v>
      </c>
      <c r="Y1117" s="137">
        <f t="shared" si="234"/>
        <v>0</v>
      </c>
    </row>
    <row r="1118" spans="1:25">
      <c r="A1118" s="153">
        <v>2716</v>
      </c>
      <c r="B1118" s="153" t="s">
        <v>164</v>
      </c>
      <c r="C1118" s="153" t="s">
        <v>165</v>
      </c>
      <c r="D1118" s="153" t="s">
        <v>416</v>
      </c>
      <c r="E1118" s="153" t="s">
        <v>167</v>
      </c>
      <c r="F1118" s="136" t="s">
        <v>168</v>
      </c>
      <c r="G1118" s="154">
        <v>70.332859534400001</v>
      </c>
      <c r="H1118" s="154">
        <v>0</v>
      </c>
      <c r="I1118" s="154">
        <v>0</v>
      </c>
      <c r="J1118" s="155">
        <f t="shared" si="222"/>
        <v>0</v>
      </c>
      <c r="K1118" s="155">
        <f t="shared" si="223"/>
        <v>0</v>
      </c>
      <c r="L1118" s="155">
        <f>IF(F1118="Current ASP",IF(ISERROR(VLOOKUP(A1118,#REF!,3,FALSE)),1,1-VLOOKUP(A1118,#REF!,3,FALSE)),0)</f>
        <v>0</v>
      </c>
      <c r="M1118" s="137">
        <v>1380.9801857299999</v>
      </c>
      <c r="N1118" s="154">
        <f t="shared" si="224"/>
        <v>1380.9801857299999</v>
      </c>
      <c r="O1118" s="154">
        <f t="shared" si="225"/>
        <v>0</v>
      </c>
      <c r="P1118" s="154">
        <f t="shared" si="226"/>
        <v>0</v>
      </c>
      <c r="Q1118" s="154">
        <v>637.82101019018614</v>
      </c>
      <c r="R1118" s="154">
        <f t="shared" si="227"/>
        <v>637.82101019018614</v>
      </c>
      <c r="S1118" s="154">
        <f t="shared" si="228"/>
        <v>0</v>
      </c>
      <c r="T1118" s="154">
        <f t="shared" si="229"/>
        <v>0</v>
      </c>
      <c r="U1118" s="154">
        <f t="shared" si="230"/>
        <v>2018.801195920186</v>
      </c>
      <c r="V1118" s="154">
        <f t="shared" si="231"/>
        <v>0</v>
      </c>
      <c r="W1118" s="154">
        <f t="shared" si="232"/>
        <v>0</v>
      </c>
      <c r="X1118" s="137">
        <f t="shared" si="233"/>
        <v>0</v>
      </c>
      <c r="Y1118" s="137">
        <f t="shared" si="234"/>
        <v>0</v>
      </c>
    </row>
    <row r="1119" spans="1:25">
      <c r="A1119" s="153">
        <v>2717</v>
      </c>
      <c r="B1119" s="153" t="s">
        <v>164</v>
      </c>
      <c r="C1119" s="153" t="s">
        <v>165</v>
      </c>
      <c r="D1119" s="153" t="s">
        <v>395</v>
      </c>
      <c r="E1119" s="153" t="s">
        <v>167</v>
      </c>
      <c r="F1119" s="136" t="s">
        <v>168</v>
      </c>
      <c r="G1119" s="154">
        <v>102.286308069</v>
      </c>
      <c r="H1119" s="154">
        <v>0</v>
      </c>
      <c r="I1119" s="154">
        <v>0</v>
      </c>
      <c r="J1119" s="155">
        <f t="shared" si="222"/>
        <v>0</v>
      </c>
      <c r="K1119" s="155">
        <f t="shared" si="223"/>
        <v>0</v>
      </c>
      <c r="L1119" s="155">
        <f>IF(F1119="Current ASP",IF(ISERROR(VLOOKUP(A1119,#REF!,3,FALSE)),1,1-VLOOKUP(A1119,#REF!,3,FALSE)),0)</f>
        <v>0</v>
      </c>
      <c r="M1119" s="137">
        <v>1008.62582893</v>
      </c>
      <c r="N1119" s="154">
        <f t="shared" si="224"/>
        <v>1008.62582893</v>
      </c>
      <c r="O1119" s="154">
        <f t="shared" si="225"/>
        <v>0</v>
      </c>
      <c r="P1119" s="154">
        <f t="shared" si="226"/>
        <v>0</v>
      </c>
      <c r="Q1119" s="154">
        <v>451.45733846484615</v>
      </c>
      <c r="R1119" s="154">
        <f t="shared" si="227"/>
        <v>451.45733846484615</v>
      </c>
      <c r="S1119" s="154">
        <f t="shared" si="228"/>
        <v>0</v>
      </c>
      <c r="T1119" s="154">
        <f t="shared" si="229"/>
        <v>0</v>
      </c>
      <c r="U1119" s="154">
        <f t="shared" si="230"/>
        <v>1460.0831673948462</v>
      </c>
      <c r="V1119" s="154">
        <f t="shared" si="231"/>
        <v>0</v>
      </c>
      <c r="W1119" s="154">
        <f t="shared" si="232"/>
        <v>0</v>
      </c>
      <c r="X1119" s="137">
        <f t="shared" si="233"/>
        <v>0</v>
      </c>
      <c r="Y1119" s="137">
        <f t="shared" si="234"/>
        <v>0</v>
      </c>
    </row>
    <row r="1120" spans="1:25">
      <c r="A1120" s="153">
        <v>2718</v>
      </c>
      <c r="B1120" s="153" t="s">
        <v>164</v>
      </c>
      <c r="C1120" s="153" t="s">
        <v>165</v>
      </c>
      <c r="D1120" s="153" t="s">
        <v>395</v>
      </c>
      <c r="E1120" s="153" t="s">
        <v>167</v>
      </c>
      <c r="F1120" s="136" t="s">
        <v>168</v>
      </c>
      <c r="G1120" s="154">
        <v>31.677816193799998</v>
      </c>
      <c r="H1120" s="154">
        <v>0</v>
      </c>
      <c r="I1120" s="154">
        <v>0</v>
      </c>
      <c r="J1120" s="155">
        <f t="shared" si="222"/>
        <v>0</v>
      </c>
      <c r="K1120" s="155">
        <f t="shared" si="223"/>
        <v>0</v>
      </c>
      <c r="L1120" s="155">
        <f>IF(F1120="Current ASP",IF(ISERROR(VLOOKUP(A1120,#REF!,3,FALSE)),1,1-VLOOKUP(A1120,#REF!,3,FALSE)),0)</f>
        <v>0</v>
      </c>
      <c r="M1120" s="137">
        <v>428.964975638</v>
      </c>
      <c r="N1120" s="154">
        <f t="shared" si="224"/>
        <v>428.964975638</v>
      </c>
      <c r="O1120" s="154">
        <f t="shared" si="225"/>
        <v>0</v>
      </c>
      <c r="P1120" s="154">
        <f t="shared" si="226"/>
        <v>0</v>
      </c>
      <c r="Q1120" s="154">
        <v>50.882326334254238</v>
      </c>
      <c r="R1120" s="154">
        <f t="shared" si="227"/>
        <v>50.882326334254238</v>
      </c>
      <c r="S1120" s="154">
        <f t="shared" si="228"/>
        <v>0</v>
      </c>
      <c r="T1120" s="154">
        <f t="shared" si="229"/>
        <v>0</v>
      </c>
      <c r="U1120" s="154">
        <f t="shared" si="230"/>
        <v>479.84730197225423</v>
      </c>
      <c r="V1120" s="154">
        <f t="shared" si="231"/>
        <v>0</v>
      </c>
      <c r="W1120" s="154">
        <f t="shared" si="232"/>
        <v>0</v>
      </c>
      <c r="X1120" s="137">
        <f t="shared" si="233"/>
        <v>0</v>
      </c>
      <c r="Y1120" s="137">
        <f t="shared" si="234"/>
        <v>0</v>
      </c>
    </row>
    <row r="1121" spans="1:25">
      <c r="A1121" s="153">
        <v>2719</v>
      </c>
      <c r="B1121" s="153" t="s">
        <v>164</v>
      </c>
      <c r="C1121" s="153" t="s">
        <v>165</v>
      </c>
      <c r="D1121" s="153" t="s">
        <v>395</v>
      </c>
      <c r="E1121" s="153" t="s">
        <v>167</v>
      </c>
      <c r="F1121" s="136" t="s">
        <v>168</v>
      </c>
      <c r="G1121" s="154">
        <v>3.0554574781100001</v>
      </c>
      <c r="H1121" s="154">
        <v>0</v>
      </c>
      <c r="I1121" s="154">
        <v>0</v>
      </c>
      <c r="J1121" s="155">
        <f t="shared" si="222"/>
        <v>0</v>
      </c>
      <c r="K1121" s="155">
        <f t="shared" si="223"/>
        <v>0</v>
      </c>
      <c r="L1121" s="155">
        <f>IF(F1121="Current ASP",IF(ISERROR(VLOOKUP(A1121,#REF!,3,FALSE)),1,1-VLOOKUP(A1121,#REF!,3,FALSE)),0)</f>
        <v>0</v>
      </c>
      <c r="M1121" s="137">
        <v>0</v>
      </c>
      <c r="N1121" s="154">
        <f t="shared" si="224"/>
        <v>0</v>
      </c>
      <c r="O1121" s="154">
        <f t="shared" si="225"/>
        <v>0</v>
      </c>
      <c r="P1121" s="154">
        <f t="shared" si="226"/>
        <v>0</v>
      </c>
      <c r="Q1121" s="154">
        <v>0.29052256927558356</v>
      </c>
      <c r="R1121" s="154">
        <f t="shared" si="227"/>
        <v>0.29052256927558356</v>
      </c>
      <c r="S1121" s="154">
        <f t="shared" si="228"/>
        <v>0</v>
      </c>
      <c r="T1121" s="154">
        <f t="shared" si="229"/>
        <v>0</v>
      </c>
      <c r="U1121" s="154">
        <f t="shared" si="230"/>
        <v>0.29052256927558356</v>
      </c>
      <c r="V1121" s="154">
        <f t="shared" si="231"/>
        <v>0</v>
      </c>
      <c r="W1121" s="154">
        <f t="shared" si="232"/>
        <v>0</v>
      </c>
      <c r="X1121" s="137">
        <f t="shared" si="233"/>
        <v>0</v>
      </c>
      <c r="Y1121" s="137">
        <f t="shared" si="234"/>
        <v>0</v>
      </c>
    </row>
    <row r="1122" spans="1:25">
      <c r="A1122" s="153">
        <v>2720</v>
      </c>
      <c r="B1122" s="153" t="s">
        <v>164</v>
      </c>
      <c r="C1122" s="153" t="s">
        <v>165</v>
      </c>
      <c r="D1122" s="153" t="s">
        <v>414</v>
      </c>
      <c r="E1122" s="153" t="s">
        <v>167</v>
      </c>
      <c r="F1122" s="136" t="s">
        <v>168</v>
      </c>
      <c r="G1122" s="154">
        <v>17.982866968</v>
      </c>
      <c r="H1122" s="154">
        <v>0</v>
      </c>
      <c r="I1122" s="154">
        <v>0</v>
      </c>
      <c r="J1122" s="155">
        <f t="shared" si="222"/>
        <v>0</v>
      </c>
      <c r="K1122" s="155">
        <f t="shared" si="223"/>
        <v>0</v>
      </c>
      <c r="L1122" s="155">
        <f>IF(F1122="Current ASP",IF(ISERROR(VLOOKUP(A1122,#REF!,3,FALSE)),1,1-VLOOKUP(A1122,#REF!,3,FALSE)),0)</f>
        <v>0</v>
      </c>
      <c r="M1122" s="137">
        <v>825.62092480700005</v>
      </c>
      <c r="N1122" s="154">
        <f t="shared" si="224"/>
        <v>825.62092480700005</v>
      </c>
      <c r="O1122" s="154">
        <f t="shared" si="225"/>
        <v>0</v>
      </c>
      <c r="P1122" s="154">
        <f t="shared" si="226"/>
        <v>0</v>
      </c>
      <c r="Q1122" s="154">
        <v>395.84617631124496</v>
      </c>
      <c r="R1122" s="154">
        <f t="shared" si="227"/>
        <v>395.84617631124496</v>
      </c>
      <c r="S1122" s="154">
        <f t="shared" si="228"/>
        <v>0</v>
      </c>
      <c r="T1122" s="154">
        <f t="shared" si="229"/>
        <v>0</v>
      </c>
      <c r="U1122" s="154">
        <f t="shared" si="230"/>
        <v>1221.467101118245</v>
      </c>
      <c r="V1122" s="154">
        <f t="shared" si="231"/>
        <v>0</v>
      </c>
      <c r="W1122" s="154">
        <f t="shared" si="232"/>
        <v>0</v>
      </c>
      <c r="X1122" s="137">
        <f t="shared" si="233"/>
        <v>0</v>
      </c>
      <c r="Y1122" s="137">
        <f t="shared" si="234"/>
        <v>0</v>
      </c>
    </row>
    <row r="1123" spans="1:25">
      <c r="A1123" s="153">
        <v>2721</v>
      </c>
      <c r="B1123" s="153" t="s">
        <v>164</v>
      </c>
      <c r="C1123" s="153" t="s">
        <v>165</v>
      </c>
      <c r="D1123" s="153" t="s">
        <v>414</v>
      </c>
      <c r="E1123" s="153" t="s">
        <v>167</v>
      </c>
      <c r="F1123" s="136" t="s">
        <v>168</v>
      </c>
      <c r="G1123" s="154">
        <v>62.887179749200001</v>
      </c>
      <c r="H1123" s="154">
        <v>0</v>
      </c>
      <c r="I1123" s="154">
        <v>0</v>
      </c>
      <c r="J1123" s="155">
        <f t="shared" si="222"/>
        <v>0</v>
      </c>
      <c r="K1123" s="155">
        <f t="shared" si="223"/>
        <v>0</v>
      </c>
      <c r="L1123" s="155">
        <f>IF(F1123="Current ASP",IF(ISERROR(VLOOKUP(A1123,#REF!,3,FALSE)),1,1-VLOOKUP(A1123,#REF!,3,FALSE)),0)</f>
        <v>0</v>
      </c>
      <c r="M1123" s="137">
        <v>1801.2921266999999</v>
      </c>
      <c r="N1123" s="154">
        <f t="shared" si="224"/>
        <v>1801.2921266999999</v>
      </c>
      <c r="O1123" s="154">
        <f t="shared" si="225"/>
        <v>0</v>
      </c>
      <c r="P1123" s="154">
        <f t="shared" si="226"/>
        <v>0</v>
      </c>
      <c r="Q1123" s="154">
        <v>791.74526661253992</v>
      </c>
      <c r="R1123" s="154">
        <f t="shared" si="227"/>
        <v>791.74526661253992</v>
      </c>
      <c r="S1123" s="154">
        <f t="shared" si="228"/>
        <v>0</v>
      </c>
      <c r="T1123" s="154">
        <f t="shared" si="229"/>
        <v>0</v>
      </c>
      <c r="U1123" s="154">
        <f t="shared" si="230"/>
        <v>2593.0373933125397</v>
      </c>
      <c r="V1123" s="154">
        <f t="shared" si="231"/>
        <v>0</v>
      </c>
      <c r="W1123" s="154">
        <f t="shared" si="232"/>
        <v>0</v>
      </c>
      <c r="X1123" s="137">
        <f t="shared" si="233"/>
        <v>0</v>
      </c>
      <c r="Y1123" s="137">
        <f t="shared" si="234"/>
        <v>0</v>
      </c>
    </row>
    <row r="1124" spans="1:25">
      <c r="A1124" s="153">
        <v>2722</v>
      </c>
      <c r="B1124" s="153" t="s">
        <v>164</v>
      </c>
      <c r="C1124" s="153" t="s">
        <v>165</v>
      </c>
      <c r="D1124" s="153" t="s">
        <v>414</v>
      </c>
      <c r="E1124" s="153" t="s">
        <v>167</v>
      </c>
      <c r="F1124" s="136" t="s">
        <v>168</v>
      </c>
      <c r="G1124" s="154">
        <v>16.354916227699999</v>
      </c>
      <c r="H1124" s="154">
        <v>0</v>
      </c>
      <c r="I1124" s="154">
        <v>0</v>
      </c>
      <c r="J1124" s="155">
        <f t="shared" si="222"/>
        <v>0</v>
      </c>
      <c r="K1124" s="155">
        <f t="shared" si="223"/>
        <v>0</v>
      </c>
      <c r="L1124" s="155">
        <f>IF(F1124="Current ASP",IF(ISERROR(VLOOKUP(A1124,#REF!,3,FALSE)),1,1-VLOOKUP(A1124,#REF!,3,FALSE)),0)</f>
        <v>0</v>
      </c>
      <c r="M1124" s="137">
        <v>3.4478551507600002</v>
      </c>
      <c r="N1124" s="154">
        <f t="shared" si="224"/>
        <v>3.4478551507600002</v>
      </c>
      <c r="O1124" s="154">
        <f t="shared" si="225"/>
        <v>0</v>
      </c>
      <c r="P1124" s="154">
        <f t="shared" si="226"/>
        <v>0</v>
      </c>
      <c r="Q1124" s="154">
        <v>444.04298547044999</v>
      </c>
      <c r="R1124" s="154">
        <f t="shared" si="227"/>
        <v>444.04298547044999</v>
      </c>
      <c r="S1124" s="154">
        <f t="shared" si="228"/>
        <v>0</v>
      </c>
      <c r="T1124" s="154">
        <f t="shared" si="229"/>
        <v>0</v>
      </c>
      <c r="U1124" s="154">
        <f t="shared" si="230"/>
        <v>447.49084062121</v>
      </c>
      <c r="V1124" s="154">
        <f t="shared" si="231"/>
        <v>0</v>
      </c>
      <c r="W1124" s="154">
        <f t="shared" si="232"/>
        <v>0</v>
      </c>
      <c r="X1124" s="137">
        <f t="shared" si="233"/>
        <v>0</v>
      </c>
      <c r="Y1124" s="137">
        <f t="shared" si="234"/>
        <v>0</v>
      </c>
    </row>
    <row r="1125" spans="1:25">
      <c r="A1125" s="153">
        <v>2723</v>
      </c>
      <c r="B1125" s="153" t="s">
        <v>164</v>
      </c>
      <c r="C1125" s="153" t="s">
        <v>165</v>
      </c>
      <c r="D1125" s="153" t="s">
        <v>417</v>
      </c>
      <c r="E1125" s="153" t="s">
        <v>167</v>
      </c>
      <c r="F1125" s="136" t="s">
        <v>168</v>
      </c>
      <c r="G1125" s="154">
        <v>19.6551377973</v>
      </c>
      <c r="H1125" s="154">
        <v>0</v>
      </c>
      <c r="I1125" s="154">
        <v>0</v>
      </c>
      <c r="J1125" s="155">
        <f t="shared" si="222"/>
        <v>0</v>
      </c>
      <c r="K1125" s="155">
        <f t="shared" si="223"/>
        <v>0</v>
      </c>
      <c r="L1125" s="155">
        <f>IF(F1125="Current ASP",IF(ISERROR(VLOOKUP(A1125,#REF!,3,FALSE)),1,1-VLOOKUP(A1125,#REF!,3,FALSE)),0)</f>
        <v>0</v>
      </c>
      <c r="M1125" s="137">
        <v>489.78194410200001</v>
      </c>
      <c r="N1125" s="154">
        <f t="shared" si="224"/>
        <v>489.78194410200001</v>
      </c>
      <c r="O1125" s="154">
        <f t="shared" si="225"/>
        <v>0</v>
      </c>
      <c r="P1125" s="154">
        <f t="shared" si="226"/>
        <v>0</v>
      </c>
      <c r="Q1125" s="154">
        <v>30.269863074103821</v>
      </c>
      <c r="R1125" s="154">
        <f t="shared" si="227"/>
        <v>30.269863074103821</v>
      </c>
      <c r="S1125" s="154">
        <f t="shared" si="228"/>
        <v>0</v>
      </c>
      <c r="T1125" s="154">
        <f t="shared" si="229"/>
        <v>0</v>
      </c>
      <c r="U1125" s="154">
        <f t="shared" si="230"/>
        <v>520.05180717610381</v>
      </c>
      <c r="V1125" s="154">
        <f t="shared" si="231"/>
        <v>0</v>
      </c>
      <c r="W1125" s="154">
        <f t="shared" si="232"/>
        <v>0</v>
      </c>
      <c r="X1125" s="137">
        <f t="shared" si="233"/>
        <v>0</v>
      </c>
      <c r="Y1125" s="137">
        <f t="shared" si="234"/>
        <v>0</v>
      </c>
    </row>
    <row r="1126" spans="1:25">
      <c r="A1126" s="153">
        <v>2724</v>
      </c>
      <c r="B1126" s="153" t="s">
        <v>164</v>
      </c>
      <c r="C1126" s="153" t="s">
        <v>165</v>
      </c>
      <c r="D1126" s="153" t="s">
        <v>417</v>
      </c>
      <c r="E1126" s="153" t="s">
        <v>167</v>
      </c>
      <c r="F1126" s="136" t="s">
        <v>168</v>
      </c>
      <c r="G1126" s="154">
        <v>11.2676118344</v>
      </c>
      <c r="H1126" s="154">
        <v>0</v>
      </c>
      <c r="I1126" s="154">
        <v>0</v>
      </c>
      <c r="J1126" s="155">
        <f t="shared" si="222"/>
        <v>0</v>
      </c>
      <c r="K1126" s="155">
        <f t="shared" si="223"/>
        <v>0</v>
      </c>
      <c r="L1126" s="155">
        <f>IF(F1126="Current ASP",IF(ISERROR(VLOOKUP(A1126,#REF!,3,FALSE)),1,1-VLOOKUP(A1126,#REF!,3,FALSE)),0)</f>
        <v>0</v>
      </c>
      <c r="M1126" s="137">
        <v>0</v>
      </c>
      <c r="N1126" s="154">
        <f t="shared" si="224"/>
        <v>0</v>
      </c>
      <c r="O1126" s="154">
        <f t="shared" si="225"/>
        <v>0</v>
      </c>
      <c r="P1126" s="154">
        <f t="shared" si="226"/>
        <v>0</v>
      </c>
      <c r="Q1126" s="154">
        <v>1598.4708689208246</v>
      </c>
      <c r="R1126" s="154">
        <f t="shared" si="227"/>
        <v>1598.4708689208246</v>
      </c>
      <c r="S1126" s="154">
        <f t="shared" si="228"/>
        <v>0</v>
      </c>
      <c r="T1126" s="154">
        <f t="shared" si="229"/>
        <v>0</v>
      </c>
      <c r="U1126" s="154">
        <f t="shared" si="230"/>
        <v>1598.4708689208246</v>
      </c>
      <c r="V1126" s="154">
        <f t="shared" si="231"/>
        <v>0</v>
      </c>
      <c r="W1126" s="154">
        <f t="shared" si="232"/>
        <v>0</v>
      </c>
      <c r="X1126" s="137">
        <f t="shared" si="233"/>
        <v>0</v>
      </c>
      <c r="Y1126" s="137">
        <f t="shared" si="234"/>
        <v>0</v>
      </c>
    </row>
    <row r="1127" spans="1:25">
      <c r="A1127" s="153">
        <v>2725</v>
      </c>
      <c r="B1127" s="153" t="s">
        <v>164</v>
      </c>
      <c r="C1127" s="153" t="s">
        <v>165</v>
      </c>
      <c r="D1127" s="153" t="s">
        <v>414</v>
      </c>
      <c r="E1127" s="153" t="s">
        <v>167</v>
      </c>
      <c r="F1127" s="136" t="s">
        <v>168</v>
      </c>
      <c r="G1127" s="154">
        <v>30.186131814100001</v>
      </c>
      <c r="H1127" s="154">
        <v>0</v>
      </c>
      <c r="I1127" s="154">
        <v>0</v>
      </c>
      <c r="J1127" s="155">
        <f t="shared" si="222"/>
        <v>0</v>
      </c>
      <c r="K1127" s="155">
        <f t="shared" si="223"/>
        <v>0</v>
      </c>
      <c r="L1127" s="155">
        <f>IF(F1127="Current ASP",IF(ISERROR(VLOOKUP(A1127,#REF!,3,FALSE)),1,1-VLOOKUP(A1127,#REF!,3,FALSE)),0)</f>
        <v>0</v>
      </c>
      <c r="M1127" s="137">
        <v>35.528223304800001</v>
      </c>
      <c r="N1127" s="154">
        <f t="shared" si="224"/>
        <v>35.528223304800001</v>
      </c>
      <c r="O1127" s="154">
        <f t="shared" si="225"/>
        <v>0</v>
      </c>
      <c r="P1127" s="154">
        <f t="shared" si="226"/>
        <v>0</v>
      </c>
      <c r="Q1127" s="154">
        <v>11.340461994499179</v>
      </c>
      <c r="R1127" s="154">
        <f t="shared" si="227"/>
        <v>11.340461994499179</v>
      </c>
      <c r="S1127" s="154">
        <f t="shared" si="228"/>
        <v>0</v>
      </c>
      <c r="T1127" s="154">
        <f t="shared" si="229"/>
        <v>0</v>
      </c>
      <c r="U1127" s="154">
        <f t="shared" si="230"/>
        <v>46.86868529929918</v>
      </c>
      <c r="V1127" s="154">
        <f t="shared" si="231"/>
        <v>0</v>
      </c>
      <c r="W1127" s="154">
        <f t="shared" si="232"/>
        <v>0</v>
      </c>
      <c r="X1127" s="137">
        <f t="shared" si="233"/>
        <v>0</v>
      </c>
      <c r="Y1127" s="137">
        <f t="shared" si="234"/>
        <v>0</v>
      </c>
    </row>
    <row r="1128" spans="1:25">
      <c r="A1128" s="153">
        <v>2726</v>
      </c>
      <c r="B1128" s="153" t="s">
        <v>164</v>
      </c>
      <c r="C1128" s="153" t="s">
        <v>165</v>
      </c>
      <c r="D1128" s="153" t="s">
        <v>417</v>
      </c>
      <c r="E1128" s="153" t="s">
        <v>167</v>
      </c>
      <c r="F1128" s="136" t="s">
        <v>168</v>
      </c>
      <c r="G1128" s="154">
        <v>37.669120519000003</v>
      </c>
      <c r="H1128" s="154">
        <v>0</v>
      </c>
      <c r="I1128" s="154">
        <v>0</v>
      </c>
      <c r="J1128" s="155">
        <f t="shared" si="222"/>
        <v>0</v>
      </c>
      <c r="K1128" s="155">
        <f t="shared" si="223"/>
        <v>0</v>
      </c>
      <c r="L1128" s="155">
        <f>IF(F1128="Current ASP",IF(ISERROR(VLOOKUP(A1128,#REF!,3,FALSE)),1,1-VLOOKUP(A1128,#REF!,3,FALSE)),0)</f>
        <v>0</v>
      </c>
      <c r="M1128" s="137">
        <v>8.4467141208799994</v>
      </c>
      <c r="N1128" s="154">
        <f t="shared" si="224"/>
        <v>8.4467141208799994</v>
      </c>
      <c r="O1128" s="154">
        <f t="shared" si="225"/>
        <v>0</v>
      </c>
      <c r="P1128" s="154">
        <f t="shared" si="226"/>
        <v>0</v>
      </c>
      <c r="Q1128" s="154">
        <v>13.159617326736353</v>
      </c>
      <c r="R1128" s="154">
        <f t="shared" si="227"/>
        <v>13.159617326736353</v>
      </c>
      <c r="S1128" s="154">
        <f t="shared" si="228"/>
        <v>0</v>
      </c>
      <c r="T1128" s="154">
        <f t="shared" si="229"/>
        <v>0</v>
      </c>
      <c r="U1128" s="154">
        <f t="shared" si="230"/>
        <v>21.606331447616352</v>
      </c>
      <c r="V1128" s="154">
        <f t="shared" si="231"/>
        <v>0</v>
      </c>
      <c r="W1128" s="154">
        <f t="shared" si="232"/>
        <v>0</v>
      </c>
      <c r="X1128" s="137">
        <f t="shared" si="233"/>
        <v>0</v>
      </c>
      <c r="Y1128" s="137">
        <f t="shared" si="234"/>
        <v>0</v>
      </c>
    </row>
    <row r="1129" spans="1:25">
      <c r="A1129" s="153">
        <v>2727</v>
      </c>
      <c r="B1129" s="153" t="s">
        <v>164</v>
      </c>
      <c r="C1129" s="153" t="s">
        <v>165</v>
      </c>
      <c r="D1129" s="153" t="s">
        <v>417</v>
      </c>
      <c r="E1129" s="153" t="s">
        <v>167</v>
      </c>
      <c r="F1129" s="136" t="s">
        <v>168</v>
      </c>
      <c r="G1129" s="154">
        <v>18.313225308</v>
      </c>
      <c r="H1129" s="154">
        <v>0</v>
      </c>
      <c r="I1129" s="154">
        <v>0</v>
      </c>
      <c r="J1129" s="155">
        <f t="shared" si="222"/>
        <v>0</v>
      </c>
      <c r="K1129" s="155">
        <f t="shared" si="223"/>
        <v>0</v>
      </c>
      <c r="L1129" s="155">
        <f>IF(F1129="Current ASP",IF(ISERROR(VLOOKUP(A1129,#REF!,3,FALSE)),1,1-VLOOKUP(A1129,#REF!,3,FALSE)),0)</f>
        <v>0</v>
      </c>
      <c r="M1129" s="137">
        <v>526.20614377599998</v>
      </c>
      <c r="N1129" s="154">
        <f t="shared" si="224"/>
        <v>526.20614377599998</v>
      </c>
      <c r="O1129" s="154">
        <f t="shared" si="225"/>
        <v>0</v>
      </c>
      <c r="P1129" s="154">
        <f t="shared" si="226"/>
        <v>0</v>
      </c>
      <c r="Q1129" s="154">
        <v>3089.5431225138441</v>
      </c>
      <c r="R1129" s="154">
        <f t="shared" si="227"/>
        <v>3089.5431225138441</v>
      </c>
      <c r="S1129" s="154">
        <f t="shared" si="228"/>
        <v>0</v>
      </c>
      <c r="T1129" s="154">
        <f t="shared" si="229"/>
        <v>0</v>
      </c>
      <c r="U1129" s="154">
        <f t="shared" si="230"/>
        <v>3615.7492662898439</v>
      </c>
      <c r="V1129" s="154">
        <f t="shared" si="231"/>
        <v>0</v>
      </c>
      <c r="W1129" s="154">
        <f t="shared" si="232"/>
        <v>0</v>
      </c>
      <c r="X1129" s="137">
        <f t="shared" si="233"/>
        <v>0</v>
      </c>
      <c r="Y1129" s="137">
        <f t="shared" si="234"/>
        <v>0</v>
      </c>
    </row>
    <row r="1130" spans="1:25">
      <c r="A1130" s="153">
        <v>2728</v>
      </c>
      <c r="B1130" s="153" t="s">
        <v>164</v>
      </c>
      <c r="C1130" s="153" t="s">
        <v>165</v>
      </c>
      <c r="D1130" s="153" t="s">
        <v>417</v>
      </c>
      <c r="E1130" s="153" t="s">
        <v>167</v>
      </c>
      <c r="F1130" s="136" t="s">
        <v>168</v>
      </c>
      <c r="G1130" s="154">
        <v>22.1448605669</v>
      </c>
      <c r="H1130" s="154">
        <v>0</v>
      </c>
      <c r="I1130" s="154">
        <v>0</v>
      </c>
      <c r="J1130" s="155">
        <f t="shared" si="222"/>
        <v>0</v>
      </c>
      <c r="K1130" s="155">
        <f t="shared" si="223"/>
        <v>0</v>
      </c>
      <c r="L1130" s="155">
        <f>IF(F1130="Current ASP",IF(ISERROR(VLOOKUP(A1130,#REF!,3,FALSE)),1,1-VLOOKUP(A1130,#REF!,3,FALSE)),0)</f>
        <v>0</v>
      </c>
      <c r="M1130" s="137">
        <v>616.70019447699997</v>
      </c>
      <c r="N1130" s="154">
        <f t="shared" si="224"/>
        <v>616.70019447699997</v>
      </c>
      <c r="O1130" s="154">
        <f t="shared" si="225"/>
        <v>0</v>
      </c>
      <c r="P1130" s="154">
        <f t="shared" si="226"/>
        <v>0</v>
      </c>
      <c r="Q1130" s="154">
        <v>3544.6602652837983</v>
      </c>
      <c r="R1130" s="154">
        <f t="shared" si="227"/>
        <v>3544.6602652837983</v>
      </c>
      <c r="S1130" s="154">
        <f t="shared" si="228"/>
        <v>0</v>
      </c>
      <c r="T1130" s="154">
        <f t="shared" si="229"/>
        <v>0</v>
      </c>
      <c r="U1130" s="154">
        <f t="shared" si="230"/>
        <v>4161.3604597607982</v>
      </c>
      <c r="V1130" s="154">
        <f t="shared" si="231"/>
        <v>0</v>
      </c>
      <c r="W1130" s="154">
        <f t="shared" si="232"/>
        <v>0</v>
      </c>
      <c r="X1130" s="137">
        <f t="shared" si="233"/>
        <v>0</v>
      </c>
      <c r="Y1130" s="137">
        <f t="shared" si="234"/>
        <v>0</v>
      </c>
    </row>
    <row r="1131" spans="1:25">
      <c r="A1131" s="153">
        <v>2729</v>
      </c>
      <c r="B1131" s="153" t="s">
        <v>164</v>
      </c>
      <c r="C1131" s="153" t="s">
        <v>165</v>
      </c>
      <c r="D1131" s="153" t="s">
        <v>417</v>
      </c>
      <c r="E1131" s="153" t="s">
        <v>167</v>
      </c>
      <c r="F1131" s="136" t="s">
        <v>168</v>
      </c>
      <c r="G1131" s="154">
        <v>60.380430761900001</v>
      </c>
      <c r="H1131" s="154">
        <v>0</v>
      </c>
      <c r="I1131" s="154">
        <v>0</v>
      </c>
      <c r="J1131" s="155">
        <f t="shared" si="222"/>
        <v>0</v>
      </c>
      <c r="K1131" s="155">
        <f t="shared" si="223"/>
        <v>0</v>
      </c>
      <c r="L1131" s="155">
        <f>IF(F1131="Current ASP",IF(ISERROR(VLOOKUP(A1131,#REF!,3,FALSE)),1,1-VLOOKUP(A1131,#REF!,3,FALSE)),0)</f>
        <v>0</v>
      </c>
      <c r="M1131" s="137">
        <v>1342.8550579400001</v>
      </c>
      <c r="N1131" s="154">
        <f t="shared" si="224"/>
        <v>1342.8550579400001</v>
      </c>
      <c r="O1131" s="154">
        <f t="shared" si="225"/>
        <v>0</v>
      </c>
      <c r="P1131" s="154">
        <f t="shared" si="226"/>
        <v>0</v>
      </c>
      <c r="Q1131" s="154">
        <v>483.5467165308894</v>
      </c>
      <c r="R1131" s="154">
        <f t="shared" si="227"/>
        <v>483.5467165308894</v>
      </c>
      <c r="S1131" s="154">
        <f t="shared" si="228"/>
        <v>0</v>
      </c>
      <c r="T1131" s="154">
        <f t="shared" si="229"/>
        <v>0</v>
      </c>
      <c r="U1131" s="154">
        <f t="shared" si="230"/>
        <v>1826.4017744708894</v>
      </c>
      <c r="V1131" s="154">
        <f t="shared" si="231"/>
        <v>0</v>
      </c>
      <c r="W1131" s="154">
        <f t="shared" si="232"/>
        <v>0</v>
      </c>
      <c r="X1131" s="137">
        <f t="shared" si="233"/>
        <v>0</v>
      </c>
      <c r="Y1131" s="137">
        <f t="shared" si="234"/>
        <v>0</v>
      </c>
    </row>
    <row r="1132" spans="1:25">
      <c r="A1132" s="153">
        <v>2730</v>
      </c>
      <c r="B1132" s="153" t="s">
        <v>164</v>
      </c>
      <c r="C1132" s="153" t="s">
        <v>165</v>
      </c>
      <c r="D1132" s="153" t="s">
        <v>417</v>
      </c>
      <c r="E1132" s="153" t="s">
        <v>167</v>
      </c>
      <c r="F1132" s="136" t="s">
        <v>168</v>
      </c>
      <c r="G1132" s="154">
        <v>19.399114428800001</v>
      </c>
      <c r="H1132" s="154">
        <v>0</v>
      </c>
      <c r="I1132" s="154">
        <v>0</v>
      </c>
      <c r="J1132" s="155">
        <f t="shared" si="222"/>
        <v>0</v>
      </c>
      <c r="K1132" s="155">
        <f t="shared" si="223"/>
        <v>0</v>
      </c>
      <c r="L1132" s="155">
        <f>IF(F1132="Current ASP",IF(ISERROR(VLOOKUP(A1132,#REF!,3,FALSE)),1,1-VLOOKUP(A1132,#REF!,3,FALSE)),0)</f>
        <v>0</v>
      </c>
      <c r="M1132" s="137">
        <v>511.77560773699997</v>
      </c>
      <c r="N1132" s="154">
        <f t="shared" si="224"/>
        <v>511.77560773699997</v>
      </c>
      <c r="O1132" s="154">
        <f t="shared" si="225"/>
        <v>0</v>
      </c>
      <c r="P1132" s="154">
        <f t="shared" si="226"/>
        <v>0</v>
      </c>
      <c r="Q1132" s="154">
        <v>151.99028295306724</v>
      </c>
      <c r="R1132" s="154">
        <f t="shared" si="227"/>
        <v>151.99028295306724</v>
      </c>
      <c r="S1132" s="154">
        <f t="shared" si="228"/>
        <v>0</v>
      </c>
      <c r="T1132" s="154">
        <f t="shared" si="229"/>
        <v>0</v>
      </c>
      <c r="U1132" s="154">
        <f t="shared" si="230"/>
        <v>663.76589069006718</v>
      </c>
      <c r="V1132" s="154">
        <f t="shared" si="231"/>
        <v>0</v>
      </c>
      <c r="W1132" s="154">
        <f t="shared" si="232"/>
        <v>0</v>
      </c>
      <c r="X1132" s="137">
        <f t="shared" si="233"/>
        <v>0</v>
      </c>
      <c r="Y1132" s="137">
        <f t="shared" si="234"/>
        <v>0</v>
      </c>
    </row>
    <row r="1133" spans="1:25">
      <c r="A1133" s="153">
        <v>2731</v>
      </c>
      <c r="B1133" s="153" t="s">
        <v>164</v>
      </c>
      <c r="C1133" s="153" t="s">
        <v>165</v>
      </c>
      <c r="D1133" s="153" t="s">
        <v>395</v>
      </c>
      <c r="E1133" s="153" t="s">
        <v>167</v>
      </c>
      <c r="F1133" s="136" t="s">
        <v>168</v>
      </c>
      <c r="G1133" s="154">
        <v>28.790966841100001</v>
      </c>
      <c r="H1133" s="154">
        <v>0</v>
      </c>
      <c r="I1133" s="154">
        <v>0</v>
      </c>
      <c r="J1133" s="155">
        <f t="shared" si="222"/>
        <v>0</v>
      </c>
      <c r="K1133" s="155">
        <f t="shared" si="223"/>
        <v>0</v>
      </c>
      <c r="L1133" s="155">
        <f>IF(F1133="Current ASP",IF(ISERROR(VLOOKUP(A1133,#REF!,3,FALSE)),1,1-VLOOKUP(A1133,#REF!,3,FALSE)),0)</f>
        <v>0</v>
      </c>
      <c r="M1133" s="137">
        <v>1084.3724305999999</v>
      </c>
      <c r="N1133" s="154">
        <f t="shared" si="224"/>
        <v>1084.3724305999999</v>
      </c>
      <c r="O1133" s="154">
        <f t="shared" si="225"/>
        <v>0</v>
      </c>
      <c r="P1133" s="154">
        <f t="shared" si="226"/>
        <v>0</v>
      </c>
      <c r="Q1133" s="154">
        <v>122.94290091993281</v>
      </c>
      <c r="R1133" s="154">
        <f t="shared" si="227"/>
        <v>122.94290091993281</v>
      </c>
      <c r="S1133" s="154">
        <f t="shared" si="228"/>
        <v>0</v>
      </c>
      <c r="T1133" s="154">
        <f t="shared" si="229"/>
        <v>0</v>
      </c>
      <c r="U1133" s="154">
        <f t="shared" si="230"/>
        <v>1207.3153315199327</v>
      </c>
      <c r="V1133" s="154">
        <f t="shared" si="231"/>
        <v>0</v>
      </c>
      <c r="W1133" s="154">
        <f t="shared" si="232"/>
        <v>0</v>
      </c>
      <c r="X1133" s="137">
        <f t="shared" si="233"/>
        <v>0</v>
      </c>
      <c r="Y1133" s="137">
        <f t="shared" si="234"/>
        <v>0</v>
      </c>
    </row>
    <row r="1134" spans="1:25">
      <c r="A1134" s="153">
        <v>2732</v>
      </c>
      <c r="B1134" s="153" t="s">
        <v>164</v>
      </c>
      <c r="C1134" s="153" t="s">
        <v>165</v>
      </c>
      <c r="D1134" s="153" t="s">
        <v>395</v>
      </c>
      <c r="E1134" s="153" t="s">
        <v>167</v>
      </c>
      <c r="F1134" s="136" t="s">
        <v>168</v>
      </c>
      <c r="G1134" s="154">
        <v>30.634679528100001</v>
      </c>
      <c r="H1134" s="154">
        <v>0</v>
      </c>
      <c r="I1134" s="154">
        <v>0</v>
      </c>
      <c r="J1134" s="155">
        <f t="shared" si="222"/>
        <v>0</v>
      </c>
      <c r="K1134" s="155">
        <f t="shared" si="223"/>
        <v>0</v>
      </c>
      <c r="L1134" s="155">
        <f>IF(F1134="Current ASP",IF(ISERROR(VLOOKUP(A1134,#REF!,3,FALSE)),1,1-VLOOKUP(A1134,#REF!,3,FALSE)),0)</f>
        <v>0</v>
      </c>
      <c r="M1134" s="137">
        <v>0</v>
      </c>
      <c r="N1134" s="154">
        <f t="shared" si="224"/>
        <v>0</v>
      </c>
      <c r="O1134" s="154">
        <f t="shared" si="225"/>
        <v>0</v>
      </c>
      <c r="P1134" s="154">
        <f t="shared" si="226"/>
        <v>0</v>
      </c>
      <c r="Q1134" s="154">
        <v>4929.5530955823569</v>
      </c>
      <c r="R1134" s="154">
        <f t="shared" si="227"/>
        <v>4929.5530955823569</v>
      </c>
      <c r="S1134" s="154">
        <f t="shared" si="228"/>
        <v>0</v>
      </c>
      <c r="T1134" s="154">
        <f t="shared" si="229"/>
        <v>0</v>
      </c>
      <c r="U1134" s="154">
        <f t="shared" si="230"/>
        <v>4929.5530955823569</v>
      </c>
      <c r="V1134" s="154">
        <f t="shared" si="231"/>
        <v>0</v>
      </c>
      <c r="W1134" s="154">
        <f t="shared" si="232"/>
        <v>0</v>
      </c>
      <c r="X1134" s="137">
        <f t="shared" si="233"/>
        <v>0</v>
      </c>
      <c r="Y1134" s="137">
        <f t="shared" si="234"/>
        <v>0</v>
      </c>
    </row>
    <row r="1135" spans="1:25">
      <c r="A1135" s="153">
        <v>2733</v>
      </c>
      <c r="B1135" s="153" t="s">
        <v>164</v>
      </c>
      <c r="C1135" s="153" t="s">
        <v>165</v>
      </c>
      <c r="D1135" s="153" t="s">
        <v>395</v>
      </c>
      <c r="E1135" s="153" t="s">
        <v>167</v>
      </c>
      <c r="F1135" s="136" t="s">
        <v>168</v>
      </c>
      <c r="G1135" s="154">
        <v>41.100985532599999</v>
      </c>
      <c r="H1135" s="154">
        <v>0</v>
      </c>
      <c r="I1135" s="154">
        <v>0</v>
      </c>
      <c r="J1135" s="155">
        <f t="shared" si="222"/>
        <v>0</v>
      </c>
      <c r="K1135" s="155">
        <f t="shared" si="223"/>
        <v>0</v>
      </c>
      <c r="L1135" s="155">
        <f>IF(F1135="Current ASP",IF(ISERROR(VLOOKUP(A1135,#REF!,3,FALSE)),1,1-VLOOKUP(A1135,#REF!,3,FALSE)),0)</f>
        <v>0</v>
      </c>
      <c r="M1135" s="137">
        <v>747.10071313599997</v>
      </c>
      <c r="N1135" s="154">
        <f t="shared" si="224"/>
        <v>747.10071313599997</v>
      </c>
      <c r="O1135" s="154">
        <f t="shared" si="225"/>
        <v>0</v>
      </c>
      <c r="P1135" s="154">
        <f t="shared" si="226"/>
        <v>0</v>
      </c>
      <c r="Q1135" s="154">
        <v>408.93902339951018</v>
      </c>
      <c r="R1135" s="154">
        <f t="shared" si="227"/>
        <v>408.93902339951018</v>
      </c>
      <c r="S1135" s="154">
        <f t="shared" si="228"/>
        <v>0</v>
      </c>
      <c r="T1135" s="154">
        <f t="shared" si="229"/>
        <v>0</v>
      </c>
      <c r="U1135" s="154">
        <f t="shared" si="230"/>
        <v>1156.0397365355102</v>
      </c>
      <c r="V1135" s="154">
        <f t="shared" si="231"/>
        <v>0</v>
      </c>
      <c r="W1135" s="154">
        <f t="shared" si="232"/>
        <v>0</v>
      </c>
      <c r="X1135" s="137">
        <f t="shared" si="233"/>
        <v>0</v>
      </c>
      <c r="Y1135" s="137">
        <f t="shared" si="234"/>
        <v>0</v>
      </c>
    </row>
    <row r="1136" spans="1:25">
      <c r="A1136" s="153">
        <v>2734</v>
      </c>
      <c r="B1136" s="153" t="s">
        <v>164</v>
      </c>
      <c r="C1136" s="153" t="s">
        <v>165</v>
      </c>
      <c r="D1136" s="153" t="s">
        <v>395</v>
      </c>
      <c r="E1136" s="153" t="s">
        <v>167</v>
      </c>
      <c r="F1136" s="136" t="s">
        <v>168</v>
      </c>
      <c r="G1136" s="154">
        <v>23.594838864</v>
      </c>
      <c r="H1136" s="154">
        <v>0</v>
      </c>
      <c r="I1136" s="154">
        <v>0</v>
      </c>
      <c r="J1136" s="155">
        <f t="shared" si="222"/>
        <v>0</v>
      </c>
      <c r="K1136" s="155">
        <f t="shared" si="223"/>
        <v>0</v>
      </c>
      <c r="L1136" s="155">
        <f>IF(F1136="Current ASP",IF(ISERROR(VLOOKUP(A1136,#REF!,3,FALSE)),1,1-VLOOKUP(A1136,#REF!,3,FALSE)),0)</f>
        <v>0</v>
      </c>
      <c r="M1136" s="137">
        <v>582.85018156599995</v>
      </c>
      <c r="N1136" s="154">
        <f t="shared" si="224"/>
        <v>582.85018156599995</v>
      </c>
      <c r="O1136" s="154">
        <f t="shared" si="225"/>
        <v>0</v>
      </c>
      <c r="P1136" s="154">
        <f t="shared" si="226"/>
        <v>0</v>
      </c>
      <c r="Q1136" s="154">
        <v>186.4254472761435</v>
      </c>
      <c r="R1136" s="154">
        <f t="shared" si="227"/>
        <v>186.4254472761435</v>
      </c>
      <c r="S1136" s="154">
        <f t="shared" si="228"/>
        <v>0</v>
      </c>
      <c r="T1136" s="154">
        <f t="shared" si="229"/>
        <v>0</v>
      </c>
      <c r="U1136" s="154">
        <f t="shared" si="230"/>
        <v>769.27562884214342</v>
      </c>
      <c r="V1136" s="154">
        <f t="shared" si="231"/>
        <v>0</v>
      </c>
      <c r="W1136" s="154">
        <f t="shared" si="232"/>
        <v>0</v>
      </c>
      <c r="X1136" s="137">
        <f t="shared" si="233"/>
        <v>0</v>
      </c>
      <c r="Y1136" s="137">
        <f t="shared" si="234"/>
        <v>0</v>
      </c>
    </row>
    <row r="1137" spans="1:25">
      <c r="A1137" s="153">
        <v>2735</v>
      </c>
      <c r="B1137" s="153" t="s">
        <v>164</v>
      </c>
      <c r="C1137" s="153" t="s">
        <v>165</v>
      </c>
      <c r="D1137" s="153" t="s">
        <v>413</v>
      </c>
      <c r="E1137" s="153" t="s">
        <v>167</v>
      </c>
      <c r="F1137" s="136" t="s">
        <v>168</v>
      </c>
      <c r="G1137" s="154">
        <v>44.076123813599999</v>
      </c>
      <c r="H1137" s="154">
        <v>0</v>
      </c>
      <c r="I1137" s="154">
        <v>0</v>
      </c>
      <c r="J1137" s="155">
        <f t="shared" si="222"/>
        <v>0</v>
      </c>
      <c r="K1137" s="155">
        <f t="shared" si="223"/>
        <v>0</v>
      </c>
      <c r="L1137" s="155">
        <f>IF(F1137="Current ASP",IF(ISERROR(VLOOKUP(A1137,#REF!,3,FALSE)),1,1-VLOOKUP(A1137,#REF!,3,FALSE)),0)</f>
        <v>0</v>
      </c>
      <c r="M1137" s="137">
        <v>986.30051146699998</v>
      </c>
      <c r="N1137" s="154">
        <f t="shared" si="224"/>
        <v>986.30051146699998</v>
      </c>
      <c r="O1137" s="154">
        <f t="shared" si="225"/>
        <v>0</v>
      </c>
      <c r="P1137" s="154">
        <f t="shared" si="226"/>
        <v>0</v>
      </c>
      <c r="Q1137" s="154">
        <v>151.67044128750379</v>
      </c>
      <c r="R1137" s="154">
        <f t="shared" si="227"/>
        <v>151.67044128750379</v>
      </c>
      <c r="S1137" s="154">
        <f t="shared" si="228"/>
        <v>0</v>
      </c>
      <c r="T1137" s="154">
        <f t="shared" si="229"/>
        <v>0</v>
      </c>
      <c r="U1137" s="154">
        <f t="shared" si="230"/>
        <v>1137.9709527545037</v>
      </c>
      <c r="V1137" s="154">
        <f t="shared" si="231"/>
        <v>0</v>
      </c>
      <c r="W1137" s="154">
        <f t="shared" si="232"/>
        <v>0</v>
      </c>
      <c r="X1137" s="137">
        <f t="shared" si="233"/>
        <v>0</v>
      </c>
      <c r="Y1137" s="137">
        <f t="shared" si="234"/>
        <v>0</v>
      </c>
    </row>
    <row r="1138" spans="1:25">
      <c r="A1138" s="153">
        <v>2736</v>
      </c>
      <c r="B1138" s="153" t="s">
        <v>164</v>
      </c>
      <c r="C1138" s="153" t="s">
        <v>165</v>
      </c>
      <c r="D1138" s="153" t="s">
        <v>416</v>
      </c>
      <c r="E1138" s="153" t="s">
        <v>167</v>
      </c>
      <c r="F1138" s="136" t="s">
        <v>168</v>
      </c>
      <c r="G1138" s="154">
        <v>77.996267385799996</v>
      </c>
      <c r="H1138" s="154">
        <v>0</v>
      </c>
      <c r="I1138" s="154">
        <v>0</v>
      </c>
      <c r="J1138" s="155">
        <f t="shared" si="222"/>
        <v>0</v>
      </c>
      <c r="K1138" s="155">
        <f t="shared" si="223"/>
        <v>0</v>
      </c>
      <c r="L1138" s="155">
        <f>IF(F1138="Current ASP",IF(ISERROR(VLOOKUP(A1138,#REF!,3,FALSE)),1,1-VLOOKUP(A1138,#REF!,3,FALSE)),0)</f>
        <v>0</v>
      </c>
      <c r="M1138" s="137">
        <v>1484.63343201</v>
      </c>
      <c r="N1138" s="154">
        <f t="shared" si="224"/>
        <v>1484.63343201</v>
      </c>
      <c r="O1138" s="154">
        <f t="shared" si="225"/>
        <v>0</v>
      </c>
      <c r="P1138" s="154">
        <f t="shared" si="226"/>
        <v>0</v>
      </c>
      <c r="Q1138" s="154">
        <v>527.79835629985382</v>
      </c>
      <c r="R1138" s="154">
        <f t="shared" si="227"/>
        <v>527.79835629985382</v>
      </c>
      <c r="S1138" s="154">
        <f t="shared" si="228"/>
        <v>0</v>
      </c>
      <c r="T1138" s="154">
        <f t="shared" si="229"/>
        <v>0</v>
      </c>
      <c r="U1138" s="154">
        <f t="shared" si="230"/>
        <v>2012.4317883098538</v>
      </c>
      <c r="V1138" s="154">
        <f t="shared" si="231"/>
        <v>0</v>
      </c>
      <c r="W1138" s="154">
        <f t="shared" si="232"/>
        <v>0</v>
      </c>
      <c r="X1138" s="137">
        <f t="shared" si="233"/>
        <v>0</v>
      </c>
      <c r="Y1138" s="137">
        <f t="shared" si="234"/>
        <v>0</v>
      </c>
    </row>
    <row r="1139" spans="1:25">
      <c r="A1139" s="153">
        <v>2737</v>
      </c>
      <c r="B1139" s="153" t="s">
        <v>164</v>
      </c>
      <c r="C1139" s="153" t="s">
        <v>165</v>
      </c>
      <c r="D1139" s="153" t="s">
        <v>417</v>
      </c>
      <c r="E1139" s="153" t="s">
        <v>167</v>
      </c>
      <c r="F1139" s="136" t="s">
        <v>168</v>
      </c>
      <c r="G1139" s="154">
        <v>24.0639871351</v>
      </c>
      <c r="H1139" s="154">
        <v>0</v>
      </c>
      <c r="I1139" s="154">
        <v>0</v>
      </c>
      <c r="J1139" s="155">
        <f t="shared" si="222"/>
        <v>0</v>
      </c>
      <c r="K1139" s="155">
        <f t="shared" si="223"/>
        <v>0</v>
      </c>
      <c r="L1139" s="155">
        <f>IF(F1139="Current ASP",IF(ISERROR(VLOOKUP(A1139,#REF!,3,FALSE)),1,1-VLOOKUP(A1139,#REF!,3,FALSE)),0)</f>
        <v>0</v>
      </c>
      <c r="M1139" s="137">
        <v>311.29491551299998</v>
      </c>
      <c r="N1139" s="154">
        <f t="shared" si="224"/>
        <v>311.29491551299998</v>
      </c>
      <c r="O1139" s="154">
        <f t="shared" si="225"/>
        <v>0</v>
      </c>
      <c r="P1139" s="154">
        <f t="shared" si="226"/>
        <v>0</v>
      </c>
      <c r="Q1139" s="154">
        <v>67.684744776391213</v>
      </c>
      <c r="R1139" s="154">
        <f t="shared" si="227"/>
        <v>67.684744776391213</v>
      </c>
      <c r="S1139" s="154">
        <f t="shared" si="228"/>
        <v>0</v>
      </c>
      <c r="T1139" s="154">
        <f t="shared" si="229"/>
        <v>0</v>
      </c>
      <c r="U1139" s="154">
        <f t="shared" si="230"/>
        <v>378.97966028939118</v>
      </c>
      <c r="V1139" s="154">
        <f t="shared" si="231"/>
        <v>0</v>
      </c>
      <c r="W1139" s="154">
        <f t="shared" si="232"/>
        <v>0</v>
      </c>
      <c r="X1139" s="137">
        <f t="shared" si="233"/>
        <v>0</v>
      </c>
      <c r="Y1139" s="137">
        <f t="shared" si="234"/>
        <v>0</v>
      </c>
    </row>
    <row r="1140" spans="1:25">
      <c r="A1140" s="153">
        <v>2738</v>
      </c>
      <c r="B1140" s="153" t="s">
        <v>164</v>
      </c>
      <c r="C1140" s="153" t="s">
        <v>165</v>
      </c>
      <c r="D1140" s="153" t="s">
        <v>416</v>
      </c>
      <c r="E1140" s="153" t="s">
        <v>167</v>
      </c>
      <c r="F1140" s="136" t="s">
        <v>168</v>
      </c>
      <c r="G1140" s="154">
        <v>65.365246120899997</v>
      </c>
      <c r="H1140" s="154">
        <v>0</v>
      </c>
      <c r="I1140" s="154">
        <v>0</v>
      </c>
      <c r="J1140" s="155">
        <f t="shared" si="222"/>
        <v>0</v>
      </c>
      <c r="K1140" s="155">
        <f t="shared" si="223"/>
        <v>0</v>
      </c>
      <c r="L1140" s="155">
        <f>IF(F1140="Current ASP",IF(ISERROR(VLOOKUP(A1140,#REF!,3,FALSE)),1,1-VLOOKUP(A1140,#REF!,3,FALSE)),0)</f>
        <v>0</v>
      </c>
      <c r="M1140" s="137">
        <v>1306.0309153600001</v>
      </c>
      <c r="N1140" s="154">
        <f t="shared" si="224"/>
        <v>1306.0309153600001</v>
      </c>
      <c r="O1140" s="154">
        <f t="shared" si="225"/>
        <v>0</v>
      </c>
      <c r="P1140" s="154">
        <f t="shared" si="226"/>
        <v>0</v>
      </c>
      <c r="Q1140" s="154">
        <v>179.87458897241518</v>
      </c>
      <c r="R1140" s="154">
        <f t="shared" si="227"/>
        <v>179.87458897241518</v>
      </c>
      <c r="S1140" s="154">
        <f t="shared" si="228"/>
        <v>0</v>
      </c>
      <c r="T1140" s="154">
        <f t="shared" si="229"/>
        <v>0</v>
      </c>
      <c r="U1140" s="154">
        <f t="shared" si="230"/>
        <v>1485.9055043324154</v>
      </c>
      <c r="V1140" s="154">
        <f t="shared" si="231"/>
        <v>0</v>
      </c>
      <c r="W1140" s="154">
        <f t="shared" si="232"/>
        <v>0</v>
      </c>
      <c r="X1140" s="137">
        <f t="shared" si="233"/>
        <v>0</v>
      </c>
      <c r="Y1140" s="137">
        <f t="shared" si="234"/>
        <v>0</v>
      </c>
    </row>
    <row r="1141" spans="1:25">
      <c r="A1141" s="153">
        <v>2739</v>
      </c>
      <c r="B1141" s="153" t="s">
        <v>164</v>
      </c>
      <c r="C1141" s="153" t="s">
        <v>165</v>
      </c>
      <c r="D1141" s="153" t="s">
        <v>395</v>
      </c>
      <c r="E1141" s="153" t="s">
        <v>167</v>
      </c>
      <c r="F1141" s="136" t="s">
        <v>168</v>
      </c>
      <c r="G1141" s="154">
        <v>40.558052845699997</v>
      </c>
      <c r="H1141" s="154">
        <v>0</v>
      </c>
      <c r="I1141" s="154">
        <v>0</v>
      </c>
      <c r="J1141" s="155">
        <f t="shared" si="222"/>
        <v>0</v>
      </c>
      <c r="K1141" s="155">
        <f t="shared" si="223"/>
        <v>0</v>
      </c>
      <c r="L1141" s="155">
        <f>IF(F1141="Current ASP",IF(ISERROR(VLOOKUP(A1141,#REF!,3,FALSE)),1,1-VLOOKUP(A1141,#REF!,3,FALSE)),0)</f>
        <v>0</v>
      </c>
      <c r="M1141" s="137">
        <v>747.89804651300005</v>
      </c>
      <c r="N1141" s="154">
        <f t="shared" si="224"/>
        <v>747.89804651300005</v>
      </c>
      <c r="O1141" s="154">
        <f t="shared" si="225"/>
        <v>0</v>
      </c>
      <c r="P1141" s="154">
        <f t="shared" si="226"/>
        <v>0</v>
      </c>
      <c r="Q1141" s="154">
        <v>81.673831866403077</v>
      </c>
      <c r="R1141" s="154">
        <f t="shared" si="227"/>
        <v>81.673831866403077</v>
      </c>
      <c r="S1141" s="154">
        <f t="shared" si="228"/>
        <v>0</v>
      </c>
      <c r="T1141" s="154">
        <f t="shared" si="229"/>
        <v>0</v>
      </c>
      <c r="U1141" s="154">
        <f t="shared" si="230"/>
        <v>829.57187837940319</v>
      </c>
      <c r="V1141" s="154">
        <f t="shared" si="231"/>
        <v>0</v>
      </c>
      <c r="W1141" s="154">
        <f t="shared" si="232"/>
        <v>0</v>
      </c>
      <c r="X1141" s="137">
        <f t="shared" si="233"/>
        <v>0</v>
      </c>
      <c r="Y1141" s="137">
        <f t="shared" si="234"/>
        <v>0</v>
      </c>
    </row>
    <row r="1142" spans="1:25">
      <c r="A1142" s="153">
        <v>2740</v>
      </c>
      <c r="B1142" s="153" t="s">
        <v>164</v>
      </c>
      <c r="C1142" s="153" t="s">
        <v>165</v>
      </c>
      <c r="D1142" s="153" t="s">
        <v>413</v>
      </c>
      <c r="E1142" s="153" t="s">
        <v>167</v>
      </c>
      <c r="F1142" s="136" t="s">
        <v>168</v>
      </c>
      <c r="G1142" s="154">
        <v>32.729150488000002</v>
      </c>
      <c r="H1142" s="154">
        <v>0</v>
      </c>
      <c r="I1142" s="154">
        <v>0</v>
      </c>
      <c r="J1142" s="155">
        <f t="shared" si="222"/>
        <v>0</v>
      </c>
      <c r="K1142" s="155">
        <f t="shared" si="223"/>
        <v>0</v>
      </c>
      <c r="L1142" s="155">
        <f>IF(F1142="Current ASP",IF(ISERROR(VLOOKUP(A1142,#REF!,3,FALSE)),1,1-VLOOKUP(A1142,#REF!,3,FALSE)),0)</f>
        <v>0</v>
      </c>
      <c r="M1142" s="137">
        <v>566.10619668100003</v>
      </c>
      <c r="N1142" s="154">
        <f t="shared" si="224"/>
        <v>566.10619668100003</v>
      </c>
      <c r="O1142" s="154">
        <f t="shared" si="225"/>
        <v>0</v>
      </c>
      <c r="P1142" s="154">
        <f t="shared" si="226"/>
        <v>0</v>
      </c>
      <c r="Q1142" s="154">
        <v>318.7738468318712</v>
      </c>
      <c r="R1142" s="154">
        <f t="shared" si="227"/>
        <v>318.7738468318712</v>
      </c>
      <c r="S1142" s="154">
        <f t="shared" si="228"/>
        <v>0</v>
      </c>
      <c r="T1142" s="154">
        <f t="shared" si="229"/>
        <v>0</v>
      </c>
      <c r="U1142" s="154">
        <f t="shared" si="230"/>
        <v>884.88004351287123</v>
      </c>
      <c r="V1142" s="154">
        <f t="shared" si="231"/>
        <v>0</v>
      </c>
      <c r="W1142" s="154">
        <f t="shared" si="232"/>
        <v>0</v>
      </c>
      <c r="X1142" s="137">
        <f t="shared" si="233"/>
        <v>0</v>
      </c>
      <c r="Y1142" s="137">
        <f t="shared" si="234"/>
        <v>0</v>
      </c>
    </row>
    <row r="1143" spans="1:25">
      <c r="A1143" s="153">
        <v>2741</v>
      </c>
      <c r="B1143" s="153" t="s">
        <v>164</v>
      </c>
      <c r="C1143" s="153" t="s">
        <v>165</v>
      </c>
      <c r="D1143" s="153" t="s">
        <v>413</v>
      </c>
      <c r="E1143" s="153" t="s">
        <v>167</v>
      </c>
      <c r="F1143" s="136" t="s">
        <v>168</v>
      </c>
      <c r="G1143" s="154">
        <v>13.0951411555</v>
      </c>
      <c r="H1143" s="154">
        <v>0</v>
      </c>
      <c r="I1143" s="154">
        <v>0</v>
      </c>
      <c r="J1143" s="155">
        <f t="shared" si="222"/>
        <v>0</v>
      </c>
      <c r="K1143" s="155">
        <f t="shared" si="223"/>
        <v>0</v>
      </c>
      <c r="L1143" s="155">
        <f>IF(F1143="Current ASP",IF(ISERROR(VLOOKUP(A1143,#REF!,3,FALSE)),1,1-VLOOKUP(A1143,#REF!,3,FALSE)),0)</f>
        <v>0</v>
      </c>
      <c r="M1143" s="137">
        <v>279.06643471000001</v>
      </c>
      <c r="N1143" s="154">
        <f t="shared" si="224"/>
        <v>279.06643471000001</v>
      </c>
      <c r="O1143" s="154">
        <f t="shared" si="225"/>
        <v>0</v>
      </c>
      <c r="P1143" s="154">
        <f t="shared" si="226"/>
        <v>0</v>
      </c>
      <c r="Q1143" s="154">
        <v>31.569980372247187</v>
      </c>
      <c r="R1143" s="154">
        <f t="shared" si="227"/>
        <v>31.569980372247187</v>
      </c>
      <c r="S1143" s="154">
        <f t="shared" si="228"/>
        <v>0</v>
      </c>
      <c r="T1143" s="154">
        <f t="shared" si="229"/>
        <v>0</v>
      </c>
      <c r="U1143" s="154">
        <f t="shared" si="230"/>
        <v>310.6364150822472</v>
      </c>
      <c r="V1143" s="154">
        <f t="shared" si="231"/>
        <v>0</v>
      </c>
      <c r="W1143" s="154">
        <f t="shared" si="232"/>
        <v>0</v>
      </c>
      <c r="X1143" s="137">
        <f t="shared" si="233"/>
        <v>0</v>
      </c>
      <c r="Y1143" s="137">
        <f t="shared" si="234"/>
        <v>0</v>
      </c>
    </row>
    <row r="1144" spans="1:25">
      <c r="A1144" s="153">
        <v>2742</v>
      </c>
      <c r="B1144" s="153" t="s">
        <v>164</v>
      </c>
      <c r="C1144" s="153" t="s">
        <v>165</v>
      </c>
      <c r="D1144" s="153" t="s">
        <v>395</v>
      </c>
      <c r="E1144" s="153" t="s">
        <v>167</v>
      </c>
      <c r="F1144" s="136" t="s">
        <v>168</v>
      </c>
      <c r="G1144" s="154">
        <v>8.6155802447699994</v>
      </c>
      <c r="H1144" s="154">
        <v>0</v>
      </c>
      <c r="I1144" s="154">
        <v>0</v>
      </c>
      <c r="J1144" s="155">
        <f t="shared" si="222"/>
        <v>0</v>
      </c>
      <c r="K1144" s="155">
        <f t="shared" si="223"/>
        <v>0</v>
      </c>
      <c r="L1144" s="155">
        <f>IF(F1144="Current ASP",IF(ISERROR(VLOOKUP(A1144,#REF!,3,FALSE)),1,1-VLOOKUP(A1144,#REF!,3,FALSE)),0)</f>
        <v>0</v>
      </c>
      <c r="M1144" s="137">
        <v>632.28480180199995</v>
      </c>
      <c r="N1144" s="154">
        <f t="shared" si="224"/>
        <v>632.28480180199995</v>
      </c>
      <c r="O1144" s="154">
        <f t="shared" si="225"/>
        <v>0</v>
      </c>
      <c r="P1144" s="154">
        <f t="shared" si="226"/>
        <v>0</v>
      </c>
      <c r="Q1144" s="154">
        <v>922.63348773981431</v>
      </c>
      <c r="R1144" s="154">
        <f t="shared" si="227"/>
        <v>922.63348773981431</v>
      </c>
      <c r="S1144" s="154">
        <f t="shared" si="228"/>
        <v>0</v>
      </c>
      <c r="T1144" s="154">
        <f t="shared" si="229"/>
        <v>0</v>
      </c>
      <c r="U1144" s="154">
        <f t="shared" si="230"/>
        <v>1554.9182895418144</v>
      </c>
      <c r="V1144" s="154">
        <f t="shared" si="231"/>
        <v>0</v>
      </c>
      <c r="W1144" s="154">
        <f t="shared" si="232"/>
        <v>0</v>
      </c>
      <c r="X1144" s="137">
        <f t="shared" si="233"/>
        <v>0</v>
      </c>
      <c r="Y1144" s="137">
        <f t="shared" si="234"/>
        <v>0</v>
      </c>
    </row>
    <row r="1145" spans="1:25">
      <c r="A1145" s="153">
        <v>2743</v>
      </c>
      <c r="B1145" s="153" t="s">
        <v>164</v>
      </c>
      <c r="C1145" s="153" t="s">
        <v>165</v>
      </c>
      <c r="D1145" s="153" t="s">
        <v>395</v>
      </c>
      <c r="E1145" s="153" t="s">
        <v>167</v>
      </c>
      <c r="F1145" s="136" t="s">
        <v>168</v>
      </c>
      <c r="G1145" s="154">
        <v>31.189670100699999</v>
      </c>
      <c r="H1145" s="154">
        <v>0</v>
      </c>
      <c r="I1145" s="154">
        <v>0</v>
      </c>
      <c r="J1145" s="155">
        <f t="shared" si="222"/>
        <v>0</v>
      </c>
      <c r="K1145" s="155">
        <f t="shared" si="223"/>
        <v>0</v>
      </c>
      <c r="L1145" s="155">
        <f>IF(F1145="Current ASP",IF(ISERROR(VLOOKUP(A1145,#REF!,3,FALSE)),1,1-VLOOKUP(A1145,#REF!,3,FALSE)),0)</f>
        <v>0</v>
      </c>
      <c r="M1145" s="137">
        <v>581.25551900999994</v>
      </c>
      <c r="N1145" s="154">
        <f t="shared" si="224"/>
        <v>581.25551900999994</v>
      </c>
      <c r="O1145" s="154">
        <f t="shared" si="225"/>
        <v>0</v>
      </c>
      <c r="P1145" s="154">
        <f t="shared" si="226"/>
        <v>0</v>
      </c>
      <c r="Q1145" s="154">
        <v>101.76887872912572</v>
      </c>
      <c r="R1145" s="154">
        <f t="shared" si="227"/>
        <v>101.76887872912572</v>
      </c>
      <c r="S1145" s="154">
        <f t="shared" si="228"/>
        <v>0</v>
      </c>
      <c r="T1145" s="154">
        <f t="shared" si="229"/>
        <v>0</v>
      </c>
      <c r="U1145" s="154">
        <f t="shared" si="230"/>
        <v>683.02439773912567</v>
      </c>
      <c r="V1145" s="154">
        <f t="shared" si="231"/>
        <v>0</v>
      </c>
      <c r="W1145" s="154">
        <f t="shared" si="232"/>
        <v>0</v>
      </c>
      <c r="X1145" s="137">
        <f t="shared" si="233"/>
        <v>0</v>
      </c>
      <c r="Y1145" s="137">
        <f t="shared" si="234"/>
        <v>0</v>
      </c>
    </row>
    <row r="1146" spans="1:25">
      <c r="A1146" s="153">
        <v>2744</v>
      </c>
      <c r="B1146" s="153" t="s">
        <v>164</v>
      </c>
      <c r="C1146" s="153" t="s">
        <v>165</v>
      </c>
      <c r="D1146" s="153" t="s">
        <v>416</v>
      </c>
      <c r="E1146" s="153" t="s">
        <v>167</v>
      </c>
      <c r="F1146" s="136" t="s">
        <v>168</v>
      </c>
      <c r="G1146" s="154">
        <v>7.0693833825199999</v>
      </c>
      <c r="H1146" s="154">
        <v>0</v>
      </c>
      <c r="I1146" s="154">
        <v>0</v>
      </c>
      <c r="J1146" s="155">
        <f t="shared" si="222"/>
        <v>0</v>
      </c>
      <c r="K1146" s="155">
        <f t="shared" si="223"/>
        <v>0</v>
      </c>
      <c r="L1146" s="155">
        <f>IF(F1146="Current ASP",IF(ISERROR(VLOOKUP(A1146,#REF!,3,FALSE)),1,1-VLOOKUP(A1146,#REF!,3,FALSE)),0)</f>
        <v>0</v>
      </c>
      <c r="M1146" s="137">
        <v>0</v>
      </c>
      <c r="N1146" s="154">
        <f t="shared" si="224"/>
        <v>0</v>
      </c>
      <c r="O1146" s="154">
        <f t="shared" si="225"/>
        <v>0</v>
      </c>
      <c r="P1146" s="154">
        <f t="shared" si="226"/>
        <v>0</v>
      </c>
      <c r="Q1146" s="154">
        <v>0</v>
      </c>
      <c r="R1146" s="154">
        <f t="shared" si="227"/>
        <v>0</v>
      </c>
      <c r="S1146" s="154">
        <f t="shared" si="228"/>
        <v>0</v>
      </c>
      <c r="T1146" s="154">
        <f t="shared" si="229"/>
        <v>0</v>
      </c>
      <c r="U1146" s="154">
        <f t="shared" si="230"/>
        <v>0</v>
      </c>
      <c r="V1146" s="154">
        <f t="shared" si="231"/>
        <v>0</v>
      </c>
      <c r="W1146" s="154">
        <f t="shared" si="232"/>
        <v>0</v>
      </c>
      <c r="X1146" s="137">
        <f t="shared" si="233"/>
        <v>0</v>
      </c>
      <c r="Y1146" s="137">
        <f t="shared" si="234"/>
        <v>0</v>
      </c>
    </row>
    <row r="1147" spans="1:25">
      <c r="A1147" s="153">
        <v>2803</v>
      </c>
      <c r="B1147" s="153" t="s">
        <v>164</v>
      </c>
      <c r="C1147" s="153" t="s">
        <v>226</v>
      </c>
      <c r="D1147" s="153" t="s">
        <v>418</v>
      </c>
      <c r="E1147" s="153" t="s">
        <v>133</v>
      </c>
      <c r="F1147" s="136" t="s">
        <v>206</v>
      </c>
      <c r="G1147" s="154">
        <v>8.23113142208E-2</v>
      </c>
      <c r="H1147" s="154">
        <v>8.23113142208E-2</v>
      </c>
      <c r="I1147" s="154">
        <v>0</v>
      </c>
      <c r="J1147" s="155">
        <f t="shared" si="222"/>
        <v>1</v>
      </c>
      <c r="K1147" s="155">
        <f t="shared" si="223"/>
        <v>0</v>
      </c>
      <c r="L1147" s="155">
        <f>IF(F1147="Current ASP",IF(ISERROR(VLOOKUP(A1147,#REF!,3,FALSE)),1,1-VLOOKUP(A1147,#REF!,3,FALSE)),0)</f>
        <v>1</v>
      </c>
      <c r="M1147" s="137">
        <v>306</v>
      </c>
      <c r="N1147" s="154">
        <f t="shared" si="224"/>
        <v>0</v>
      </c>
      <c r="O1147" s="154">
        <f t="shared" si="225"/>
        <v>306</v>
      </c>
      <c r="P1147" s="154">
        <f t="shared" si="226"/>
        <v>0</v>
      </c>
      <c r="Q1147" s="154">
        <v>31.006441161355127</v>
      </c>
      <c r="R1147" s="154">
        <f t="shared" si="227"/>
        <v>0</v>
      </c>
      <c r="S1147" s="154">
        <f t="shared" si="228"/>
        <v>31.006441161355127</v>
      </c>
      <c r="T1147" s="154">
        <f t="shared" si="229"/>
        <v>0</v>
      </c>
      <c r="U1147" s="154">
        <f t="shared" si="230"/>
        <v>0</v>
      </c>
      <c r="V1147" s="154">
        <f t="shared" si="231"/>
        <v>337.00644116135516</v>
      </c>
      <c r="W1147" s="154">
        <f t="shared" si="232"/>
        <v>0</v>
      </c>
      <c r="X1147" s="137">
        <f t="shared" si="233"/>
        <v>0</v>
      </c>
      <c r="Y1147" s="137">
        <f t="shared" si="234"/>
        <v>0</v>
      </c>
    </row>
    <row r="1148" spans="1:25">
      <c r="A1148" s="153">
        <v>2804</v>
      </c>
      <c r="B1148" s="153" t="s">
        <v>164</v>
      </c>
      <c r="C1148" s="153" t="s">
        <v>226</v>
      </c>
      <c r="D1148" s="153" t="s">
        <v>419</v>
      </c>
      <c r="E1148" s="153" t="s">
        <v>133</v>
      </c>
      <c r="F1148" s="136" t="s">
        <v>206</v>
      </c>
      <c r="G1148" s="154">
        <v>166.29982684230001</v>
      </c>
      <c r="H1148" s="154">
        <v>67.246385039200007</v>
      </c>
      <c r="I1148" s="154">
        <v>99.0534418031</v>
      </c>
      <c r="J1148" s="155">
        <f t="shared" si="222"/>
        <v>0.40436834070169475</v>
      </c>
      <c r="K1148" s="155">
        <f t="shared" si="223"/>
        <v>0.5956316592983053</v>
      </c>
      <c r="L1148" s="155">
        <f>IF(F1148="Current ASP",IF(ISERROR(VLOOKUP(A1148,#REF!,3,FALSE)),1,1-VLOOKUP(A1148,#REF!,3,FALSE)),0)</f>
        <v>1</v>
      </c>
      <c r="M1148" s="137">
        <v>10531.618348800001</v>
      </c>
      <c r="N1148" s="154">
        <f t="shared" si="224"/>
        <v>0</v>
      </c>
      <c r="O1148" s="154">
        <f t="shared" si="225"/>
        <v>4258.6530366077786</v>
      </c>
      <c r="P1148" s="154">
        <f t="shared" si="226"/>
        <v>6272.9653121922229</v>
      </c>
      <c r="Q1148" s="154">
        <v>320.24343601567836</v>
      </c>
      <c r="R1148" s="154">
        <f t="shared" si="227"/>
        <v>0</v>
      </c>
      <c r="S1148" s="154">
        <f t="shared" si="228"/>
        <v>129.49630684226921</v>
      </c>
      <c r="T1148" s="154">
        <f t="shared" si="229"/>
        <v>190.74712917340918</v>
      </c>
      <c r="U1148" s="154">
        <f t="shared" si="230"/>
        <v>0</v>
      </c>
      <c r="V1148" s="154">
        <f t="shared" si="231"/>
        <v>4388.149343450048</v>
      </c>
      <c r="W1148" s="154">
        <f t="shared" si="232"/>
        <v>6463.712441365632</v>
      </c>
      <c r="X1148" s="137">
        <f t="shared" si="233"/>
        <v>6272.9653121922229</v>
      </c>
      <c r="Y1148" s="137">
        <f t="shared" si="234"/>
        <v>190.74712917340918</v>
      </c>
    </row>
    <row r="1149" spans="1:25">
      <c r="A1149" s="153">
        <v>2805</v>
      </c>
      <c r="B1149" s="153" t="s">
        <v>164</v>
      </c>
      <c r="C1149" s="153" t="s">
        <v>165</v>
      </c>
      <c r="D1149" s="153" t="s">
        <v>420</v>
      </c>
      <c r="E1149" s="153" t="s">
        <v>133</v>
      </c>
      <c r="F1149" s="136" t="s">
        <v>206</v>
      </c>
      <c r="G1149" s="154">
        <v>78.722893642700001</v>
      </c>
      <c r="H1149" s="154">
        <v>78.722893642700001</v>
      </c>
      <c r="I1149" s="154">
        <v>0</v>
      </c>
      <c r="J1149" s="155">
        <f t="shared" si="222"/>
        <v>1</v>
      </c>
      <c r="K1149" s="155">
        <f t="shared" si="223"/>
        <v>0</v>
      </c>
      <c r="L1149" s="155">
        <f>IF(F1149="Current ASP",IF(ISERROR(VLOOKUP(A1149,#REF!,3,FALSE)),1,1-VLOOKUP(A1149,#REF!,3,FALSE)),0)</f>
        <v>1</v>
      </c>
      <c r="M1149" s="137">
        <v>2576.9791917699999</v>
      </c>
      <c r="N1149" s="154">
        <f t="shared" si="224"/>
        <v>0</v>
      </c>
      <c r="O1149" s="154">
        <f t="shared" si="225"/>
        <v>2576.9791917699999</v>
      </c>
      <c r="P1149" s="154">
        <f t="shared" si="226"/>
        <v>0</v>
      </c>
      <c r="Q1149" s="154">
        <v>458.13759838492314</v>
      </c>
      <c r="R1149" s="154">
        <f t="shared" si="227"/>
        <v>0</v>
      </c>
      <c r="S1149" s="154">
        <f t="shared" si="228"/>
        <v>458.13759838492314</v>
      </c>
      <c r="T1149" s="154">
        <f t="shared" si="229"/>
        <v>0</v>
      </c>
      <c r="U1149" s="154">
        <f t="shared" si="230"/>
        <v>0</v>
      </c>
      <c r="V1149" s="154">
        <f t="shared" si="231"/>
        <v>3035.1167901549229</v>
      </c>
      <c r="W1149" s="154">
        <f t="shared" si="232"/>
        <v>0</v>
      </c>
      <c r="X1149" s="137">
        <f t="shared" si="233"/>
        <v>0</v>
      </c>
      <c r="Y1149" s="137">
        <f t="shared" si="234"/>
        <v>0</v>
      </c>
    </row>
    <row r="1150" spans="1:25">
      <c r="A1150" s="153">
        <v>2806</v>
      </c>
      <c r="B1150" s="153" t="s">
        <v>164</v>
      </c>
      <c r="C1150" s="153" t="s">
        <v>165</v>
      </c>
      <c r="D1150" s="153" t="s">
        <v>420</v>
      </c>
      <c r="E1150" s="153" t="s">
        <v>133</v>
      </c>
      <c r="F1150" s="136" t="s">
        <v>206</v>
      </c>
      <c r="G1150" s="154">
        <v>47.829449132299999</v>
      </c>
      <c r="H1150" s="154">
        <v>47.829449132299999</v>
      </c>
      <c r="I1150" s="154">
        <v>0</v>
      </c>
      <c r="J1150" s="155">
        <f t="shared" si="222"/>
        <v>1</v>
      </c>
      <c r="K1150" s="155">
        <f t="shared" si="223"/>
        <v>0</v>
      </c>
      <c r="L1150" s="155">
        <f>IF(F1150="Current ASP",IF(ISERROR(VLOOKUP(A1150,#REF!,3,FALSE)),1,1-VLOOKUP(A1150,#REF!,3,FALSE)),0)</f>
        <v>1</v>
      </c>
      <c r="M1150" s="137">
        <v>1582.68332227</v>
      </c>
      <c r="N1150" s="154">
        <f t="shared" si="224"/>
        <v>0</v>
      </c>
      <c r="O1150" s="154">
        <f t="shared" si="225"/>
        <v>1582.68332227</v>
      </c>
      <c r="P1150" s="154">
        <f t="shared" si="226"/>
        <v>0</v>
      </c>
      <c r="Q1150" s="154">
        <v>234.66213373724366</v>
      </c>
      <c r="R1150" s="154">
        <f t="shared" si="227"/>
        <v>0</v>
      </c>
      <c r="S1150" s="154">
        <f t="shared" si="228"/>
        <v>234.66213373724366</v>
      </c>
      <c r="T1150" s="154">
        <f t="shared" si="229"/>
        <v>0</v>
      </c>
      <c r="U1150" s="154">
        <f t="shared" si="230"/>
        <v>0</v>
      </c>
      <c r="V1150" s="154">
        <f t="shared" si="231"/>
        <v>1817.3454560072437</v>
      </c>
      <c r="W1150" s="154">
        <f t="shared" si="232"/>
        <v>0</v>
      </c>
      <c r="X1150" s="137">
        <f t="shared" si="233"/>
        <v>0</v>
      </c>
      <c r="Y1150" s="137">
        <f t="shared" si="234"/>
        <v>0</v>
      </c>
    </row>
    <row r="1151" spans="1:25">
      <c r="A1151" s="153">
        <v>2807</v>
      </c>
      <c r="B1151" s="153" t="s">
        <v>164</v>
      </c>
      <c r="C1151" s="153" t="s">
        <v>165</v>
      </c>
      <c r="D1151" s="153" t="s">
        <v>420</v>
      </c>
      <c r="E1151" s="153" t="s">
        <v>133</v>
      </c>
      <c r="F1151" s="136" t="s">
        <v>206</v>
      </c>
      <c r="G1151" s="154">
        <v>15.893380736399999</v>
      </c>
      <c r="H1151" s="154">
        <v>15.893380736399999</v>
      </c>
      <c r="I1151" s="154">
        <v>0</v>
      </c>
      <c r="J1151" s="155">
        <f t="shared" si="222"/>
        <v>1</v>
      </c>
      <c r="K1151" s="155">
        <f t="shared" si="223"/>
        <v>0</v>
      </c>
      <c r="L1151" s="155">
        <f>IF(F1151="Current ASP",IF(ISERROR(VLOOKUP(A1151,#REF!,3,FALSE)),1,1-VLOOKUP(A1151,#REF!,3,FALSE)),0)</f>
        <v>1</v>
      </c>
      <c r="M1151" s="137">
        <v>522.16231912199999</v>
      </c>
      <c r="N1151" s="154">
        <f t="shared" si="224"/>
        <v>0</v>
      </c>
      <c r="O1151" s="154">
        <f t="shared" si="225"/>
        <v>522.16231912199999</v>
      </c>
      <c r="P1151" s="154">
        <f t="shared" si="226"/>
        <v>0</v>
      </c>
      <c r="Q1151" s="154">
        <v>124.02600374731261</v>
      </c>
      <c r="R1151" s="154">
        <f t="shared" si="227"/>
        <v>0</v>
      </c>
      <c r="S1151" s="154">
        <f t="shared" si="228"/>
        <v>124.02600374731261</v>
      </c>
      <c r="T1151" s="154">
        <f t="shared" si="229"/>
        <v>0</v>
      </c>
      <c r="U1151" s="154">
        <f t="shared" si="230"/>
        <v>0</v>
      </c>
      <c r="V1151" s="154">
        <f t="shared" si="231"/>
        <v>646.18832286931263</v>
      </c>
      <c r="W1151" s="154">
        <f t="shared" si="232"/>
        <v>0</v>
      </c>
      <c r="X1151" s="137">
        <f t="shared" si="233"/>
        <v>0</v>
      </c>
      <c r="Y1151" s="137">
        <f t="shared" si="234"/>
        <v>0</v>
      </c>
    </row>
    <row r="1152" spans="1:25">
      <c r="A1152" s="153">
        <v>2808</v>
      </c>
      <c r="B1152" s="153" t="s">
        <v>164</v>
      </c>
      <c r="C1152" s="153" t="s">
        <v>226</v>
      </c>
      <c r="D1152" s="153" t="s">
        <v>421</v>
      </c>
      <c r="E1152" s="153" t="s">
        <v>133</v>
      </c>
      <c r="F1152" s="136" t="s">
        <v>206</v>
      </c>
      <c r="G1152" s="154">
        <v>21.876529510414997</v>
      </c>
      <c r="H1152" s="154">
        <v>21.060809872099998</v>
      </c>
      <c r="I1152" s="154">
        <v>0.81571963831500005</v>
      </c>
      <c r="J1152" s="155">
        <f t="shared" si="222"/>
        <v>0.96271256654641446</v>
      </c>
      <c r="K1152" s="155">
        <f t="shared" si="223"/>
        <v>3.7287433453585539E-2</v>
      </c>
      <c r="L1152" s="155">
        <f>IF(F1152="Current ASP",IF(ISERROR(VLOOKUP(A1152,#REF!,3,FALSE)),1,1-VLOOKUP(A1152,#REF!,3,FALSE)),0)</f>
        <v>1</v>
      </c>
      <c r="M1152" s="137">
        <v>1</v>
      </c>
      <c r="N1152" s="154">
        <f t="shared" si="224"/>
        <v>0</v>
      </c>
      <c r="O1152" s="154">
        <f t="shared" si="225"/>
        <v>0.96271256654641446</v>
      </c>
      <c r="P1152" s="154">
        <f t="shared" si="226"/>
        <v>3.7287433453585539E-2</v>
      </c>
      <c r="Q1152" s="154">
        <v>241.49166491985599</v>
      </c>
      <c r="R1152" s="154">
        <f t="shared" si="227"/>
        <v>0</v>
      </c>
      <c r="S1152" s="154">
        <f t="shared" si="228"/>
        <v>232.48706053456129</v>
      </c>
      <c r="T1152" s="154">
        <f t="shared" si="229"/>
        <v>9.0046043852947069</v>
      </c>
      <c r="U1152" s="154">
        <f t="shared" si="230"/>
        <v>0</v>
      </c>
      <c r="V1152" s="154">
        <f t="shared" si="231"/>
        <v>233.4497731011077</v>
      </c>
      <c r="W1152" s="154">
        <f t="shared" si="232"/>
        <v>9.041891818748292</v>
      </c>
      <c r="X1152" s="137">
        <f t="shared" si="233"/>
        <v>3.7287433453585539E-2</v>
      </c>
      <c r="Y1152" s="137">
        <f t="shared" si="234"/>
        <v>9.0046043852947069</v>
      </c>
    </row>
    <row r="1153" spans="1:25">
      <c r="A1153" s="153">
        <v>2809</v>
      </c>
      <c r="B1153" s="153" t="s">
        <v>164</v>
      </c>
      <c r="C1153" s="153" t="s">
        <v>226</v>
      </c>
      <c r="D1153" s="153" t="s">
        <v>422</v>
      </c>
      <c r="E1153" s="153" t="s">
        <v>133</v>
      </c>
      <c r="F1153" s="136" t="s">
        <v>206</v>
      </c>
      <c r="G1153" s="154">
        <v>108.92613328</v>
      </c>
      <c r="H1153" s="154">
        <v>108.92613328</v>
      </c>
      <c r="I1153" s="154">
        <v>0</v>
      </c>
      <c r="J1153" s="155">
        <f t="shared" si="222"/>
        <v>1</v>
      </c>
      <c r="K1153" s="155">
        <f t="shared" si="223"/>
        <v>0</v>
      </c>
      <c r="L1153" s="155">
        <f>IF(F1153="Current ASP",IF(ISERROR(VLOOKUP(A1153,#REF!,3,FALSE)),1,1-VLOOKUP(A1153,#REF!,3,FALSE)),0)</f>
        <v>1</v>
      </c>
      <c r="M1153" s="137">
        <v>4709</v>
      </c>
      <c r="N1153" s="154">
        <f t="shared" si="224"/>
        <v>0</v>
      </c>
      <c r="O1153" s="154">
        <f t="shared" si="225"/>
        <v>4709</v>
      </c>
      <c r="P1153" s="154">
        <f t="shared" si="226"/>
        <v>0</v>
      </c>
      <c r="Q1153" s="154">
        <v>646.52196318312383</v>
      </c>
      <c r="R1153" s="154">
        <f t="shared" si="227"/>
        <v>0</v>
      </c>
      <c r="S1153" s="154">
        <f t="shared" si="228"/>
        <v>646.52196318312383</v>
      </c>
      <c r="T1153" s="154">
        <f t="shared" si="229"/>
        <v>0</v>
      </c>
      <c r="U1153" s="154">
        <f t="shared" si="230"/>
        <v>0</v>
      </c>
      <c r="V1153" s="154">
        <f t="shared" si="231"/>
        <v>5355.5219631831242</v>
      </c>
      <c r="W1153" s="154">
        <f t="shared" si="232"/>
        <v>0</v>
      </c>
      <c r="X1153" s="137">
        <f t="shared" si="233"/>
        <v>0</v>
      </c>
      <c r="Y1153" s="137">
        <f t="shared" si="234"/>
        <v>0</v>
      </c>
    </row>
    <row r="1154" spans="1:25">
      <c r="A1154" s="153">
        <v>2810</v>
      </c>
      <c r="B1154" s="153" t="s">
        <v>164</v>
      </c>
      <c r="C1154" s="153" t="s">
        <v>226</v>
      </c>
      <c r="D1154" s="153" t="s">
        <v>422</v>
      </c>
      <c r="E1154" s="153" t="s">
        <v>133</v>
      </c>
      <c r="F1154" s="136" t="s">
        <v>206</v>
      </c>
      <c r="G1154" s="154">
        <v>93.770710497099998</v>
      </c>
      <c r="H1154" s="154">
        <v>93.770710497099998</v>
      </c>
      <c r="I1154" s="154">
        <v>0</v>
      </c>
      <c r="J1154" s="155">
        <f t="shared" si="222"/>
        <v>1</v>
      </c>
      <c r="K1154" s="155">
        <f t="shared" si="223"/>
        <v>0</v>
      </c>
      <c r="L1154" s="155">
        <f>IF(F1154="Current ASP",IF(ISERROR(VLOOKUP(A1154,#REF!,3,FALSE)),1,1-VLOOKUP(A1154,#REF!,3,FALSE)),0)</f>
        <v>1</v>
      </c>
      <c r="M1154" s="137">
        <v>4166</v>
      </c>
      <c r="N1154" s="154">
        <f t="shared" si="224"/>
        <v>0</v>
      </c>
      <c r="O1154" s="154">
        <f t="shared" si="225"/>
        <v>4166</v>
      </c>
      <c r="P1154" s="154">
        <f t="shared" si="226"/>
        <v>0</v>
      </c>
      <c r="Q1154" s="154">
        <v>379.01236829213076</v>
      </c>
      <c r="R1154" s="154">
        <f t="shared" si="227"/>
        <v>0</v>
      </c>
      <c r="S1154" s="154">
        <f t="shared" si="228"/>
        <v>379.01236829213076</v>
      </c>
      <c r="T1154" s="154">
        <f t="shared" si="229"/>
        <v>0</v>
      </c>
      <c r="U1154" s="154">
        <f t="shared" si="230"/>
        <v>0</v>
      </c>
      <c r="V1154" s="154">
        <f t="shared" si="231"/>
        <v>4545.0123682921312</v>
      </c>
      <c r="W1154" s="154">
        <f t="shared" si="232"/>
        <v>0</v>
      </c>
      <c r="X1154" s="137">
        <f t="shared" si="233"/>
        <v>0</v>
      </c>
      <c r="Y1154" s="137">
        <f t="shared" si="234"/>
        <v>0</v>
      </c>
    </row>
    <row r="1155" spans="1:25">
      <c r="A1155" s="153">
        <v>2811</v>
      </c>
      <c r="B1155" s="153" t="s">
        <v>164</v>
      </c>
      <c r="C1155" s="153" t="s">
        <v>226</v>
      </c>
      <c r="D1155" s="153" t="s">
        <v>422</v>
      </c>
      <c r="E1155" s="153" t="s">
        <v>133</v>
      </c>
      <c r="F1155" s="136" t="s">
        <v>206</v>
      </c>
      <c r="G1155" s="154">
        <v>61.171900163899998</v>
      </c>
      <c r="H1155" s="154">
        <v>61.171900163899998</v>
      </c>
      <c r="I1155" s="154">
        <v>0</v>
      </c>
      <c r="J1155" s="155">
        <f t="shared" si="222"/>
        <v>1</v>
      </c>
      <c r="K1155" s="155">
        <f t="shared" si="223"/>
        <v>0</v>
      </c>
      <c r="L1155" s="155">
        <f>IF(F1155="Current ASP",IF(ISERROR(VLOOKUP(A1155,#REF!,3,FALSE)),1,1-VLOOKUP(A1155,#REF!,3,FALSE)),0)</f>
        <v>1</v>
      </c>
      <c r="M1155" s="137">
        <v>3244</v>
      </c>
      <c r="N1155" s="154">
        <f t="shared" si="224"/>
        <v>0</v>
      </c>
      <c r="O1155" s="154">
        <f t="shared" si="225"/>
        <v>3244</v>
      </c>
      <c r="P1155" s="154">
        <f t="shared" si="226"/>
        <v>0</v>
      </c>
      <c r="Q1155" s="154">
        <v>548.65008803914236</v>
      </c>
      <c r="R1155" s="154">
        <f t="shared" si="227"/>
        <v>0</v>
      </c>
      <c r="S1155" s="154">
        <f t="shared" si="228"/>
        <v>548.65008803914236</v>
      </c>
      <c r="T1155" s="154">
        <f t="shared" si="229"/>
        <v>0</v>
      </c>
      <c r="U1155" s="154">
        <f t="shared" si="230"/>
        <v>0</v>
      </c>
      <c r="V1155" s="154">
        <f t="shared" si="231"/>
        <v>3792.6500880391422</v>
      </c>
      <c r="W1155" s="154">
        <f t="shared" si="232"/>
        <v>0</v>
      </c>
      <c r="X1155" s="137">
        <f t="shared" si="233"/>
        <v>0</v>
      </c>
      <c r="Y1155" s="137">
        <f t="shared" si="234"/>
        <v>0</v>
      </c>
    </row>
    <row r="1156" spans="1:25">
      <c r="A1156" s="153">
        <v>2812</v>
      </c>
      <c r="B1156" s="153" t="s">
        <v>164</v>
      </c>
      <c r="C1156" s="153" t="s">
        <v>226</v>
      </c>
      <c r="D1156" s="153" t="s">
        <v>422</v>
      </c>
      <c r="E1156" s="153" t="s">
        <v>133</v>
      </c>
      <c r="F1156" s="136" t="s">
        <v>206</v>
      </c>
      <c r="G1156" s="154">
        <v>35.746966866800001</v>
      </c>
      <c r="H1156" s="154">
        <v>35.746966866800001</v>
      </c>
      <c r="I1156" s="154">
        <v>0</v>
      </c>
      <c r="J1156" s="155">
        <f t="shared" si="222"/>
        <v>1</v>
      </c>
      <c r="K1156" s="155">
        <f t="shared" si="223"/>
        <v>0</v>
      </c>
      <c r="L1156" s="155">
        <f>IF(F1156="Current ASP",IF(ISERROR(VLOOKUP(A1156,#REF!,3,FALSE)),1,1-VLOOKUP(A1156,#REF!,3,FALSE)),0)</f>
        <v>1</v>
      </c>
      <c r="M1156" s="137">
        <v>1497</v>
      </c>
      <c r="N1156" s="154">
        <f t="shared" si="224"/>
        <v>0</v>
      </c>
      <c r="O1156" s="154">
        <f t="shared" si="225"/>
        <v>1497</v>
      </c>
      <c r="P1156" s="154">
        <f t="shared" si="226"/>
        <v>0</v>
      </c>
      <c r="Q1156" s="154">
        <v>115.59413066950977</v>
      </c>
      <c r="R1156" s="154">
        <f t="shared" si="227"/>
        <v>0</v>
      </c>
      <c r="S1156" s="154">
        <f t="shared" si="228"/>
        <v>115.59413066950977</v>
      </c>
      <c r="T1156" s="154">
        <f t="shared" si="229"/>
        <v>0</v>
      </c>
      <c r="U1156" s="154">
        <f t="shared" si="230"/>
        <v>0</v>
      </c>
      <c r="V1156" s="154">
        <f t="shared" si="231"/>
        <v>1612.5941306695097</v>
      </c>
      <c r="W1156" s="154">
        <f t="shared" si="232"/>
        <v>0</v>
      </c>
      <c r="X1156" s="137">
        <f t="shared" si="233"/>
        <v>0</v>
      </c>
      <c r="Y1156" s="137">
        <f t="shared" si="234"/>
        <v>0</v>
      </c>
    </row>
    <row r="1157" spans="1:25">
      <c r="A1157" s="153">
        <v>2813</v>
      </c>
      <c r="B1157" s="153" t="s">
        <v>164</v>
      </c>
      <c r="C1157" s="153" t="s">
        <v>226</v>
      </c>
      <c r="D1157" s="153" t="s">
        <v>422</v>
      </c>
      <c r="E1157" s="153" t="s">
        <v>133</v>
      </c>
      <c r="F1157" s="136" t="s">
        <v>206</v>
      </c>
      <c r="G1157" s="154">
        <v>33.056764781600002</v>
      </c>
      <c r="H1157" s="154">
        <v>33.056764781600002</v>
      </c>
      <c r="I1157" s="154">
        <v>0</v>
      </c>
      <c r="J1157" s="155">
        <f t="shared" si="222"/>
        <v>1</v>
      </c>
      <c r="K1157" s="155">
        <f t="shared" si="223"/>
        <v>0</v>
      </c>
      <c r="L1157" s="155">
        <f>IF(F1157="Current ASP",IF(ISERROR(VLOOKUP(A1157,#REF!,3,FALSE)),1,1-VLOOKUP(A1157,#REF!,3,FALSE)),0)</f>
        <v>1</v>
      </c>
      <c r="M1157" s="137">
        <v>1568</v>
      </c>
      <c r="N1157" s="154">
        <f t="shared" si="224"/>
        <v>0</v>
      </c>
      <c r="O1157" s="154">
        <f t="shared" si="225"/>
        <v>1568</v>
      </c>
      <c r="P1157" s="154">
        <f t="shared" si="226"/>
        <v>0</v>
      </c>
      <c r="Q1157" s="154">
        <v>172.73200186718586</v>
      </c>
      <c r="R1157" s="154">
        <f t="shared" si="227"/>
        <v>0</v>
      </c>
      <c r="S1157" s="154">
        <f t="shared" si="228"/>
        <v>172.73200186718586</v>
      </c>
      <c r="T1157" s="154">
        <f t="shared" si="229"/>
        <v>0</v>
      </c>
      <c r="U1157" s="154">
        <f t="shared" si="230"/>
        <v>0</v>
      </c>
      <c r="V1157" s="154">
        <f t="shared" si="231"/>
        <v>1740.7320018671858</v>
      </c>
      <c r="W1157" s="154">
        <f t="shared" si="232"/>
        <v>0</v>
      </c>
      <c r="X1157" s="137">
        <f t="shared" si="233"/>
        <v>0</v>
      </c>
      <c r="Y1157" s="137">
        <f t="shared" si="234"/>
        <v>0</v>
      </c>
    </row>
    <row r="1158" spans="1:25">
      <c r="A1158" s="153">
        <v>2815</v>
      </c>
      <c r="B1158" s="153" t="s">
        <v>164</v>
      </c>
      <c r="C1158" s="153" t="s">
        <v>226</v>
      </c>
      <c r="D1158" s="153" t="s">
        <v>419</v>
      </c>
      <c r="E1158" s="153" t="s">
        <v>133</v>
      </c>
      <c r="F1158" s="136" t="s">
        <v>206</v>
      </c>
      <c r="G1158" s="154">
        <v>45.839078477375935</v>
      </c>
      <c r="H1158" s="154">
        <v>0</v>
      </c>
      <c r="I1158" s="154">
        <v>45.839078477375935</v>
      </c>
      <c r="J1158" s="155">
        <f t="shared" si="222"/>
        <v>0</v>
      </c>
      <c r="K1158" s="155">
        <f t="shared" si="223"/>
        <v>1</v>
      </c>
      <c r="L1158" s="155">
        <f>IF(F1158="Current ASP",IF(ISERROR(VLOOKUP(A1158,#REF!,3,FALSE)),1,1-VLOOKUP(A1158,#REF!,3,FALSE)),0)</f>
        <v>1</v>
      </c>
      <c r="M1158" s="137">
        <v>5078</v>
      </c>
      <c r="N1158" s="154">
        <f t="shared" si="224"/>
        <v>0</v>
      </c>
      <c r="O1158" s="154">
        <f t="shared" si="225"/>
        <v>0</v>
      </c>
      <c r="P1158" s="154">
        <f t="shared" si="226"/>
        <v>5078</v>
      </c>
      <c r="Q1158" s="154">
        <v>0.12695312851331816</v>
      </c>
      <c r="R1158" s="154">
        <f t="shared" si="227"/>
        <v>0</v>
      </c>
      <c r="S1158" s="154">
        <f t="shared" si="228"/>
        <v>0</v>
      </c>
      <c r="T1158" s="154">
        <f t="shared" si="229"/>
        <v>0.12695312851331816</v>
      </c>
      <c r="U1158" s="154">
        <f t="shared" si="230"/>
        <v>0</v>
      </c>
      <c r="V1158" s="154">
        <f t="shared" si="231"/>
        <v>0</v>
      </c>
      <c r="W1158" s="154">
        <f t="shared" si="232"/>
        <v>5078.1269531285134</v>
      </c>
      <c r="X1158" s="137">
        <f t="shared" si="233"/>
        <v>5078</v>
      </c>
      <c r="Y1158" s="137">
        <f t="shared" si="234"/>
        <v>0.12695312851331816</v>
      </c>
    </row>
    <row r="1159" spans="1:25">
      <c r="A1159" s="153">
        <v>2816</v>
      </c>
      <c r="B1159" s="153" t="s">
        <v>164</v>
      </c>
      <c r="C1159" s="153" t="s">
        <v>226</v>
      </c>
      <c r="D1159" s="153" t="s">
        <v>235</v>
      </c>
      <c r="E1159" s="153" t="s">
        <v>133</v>
      </c>
      <c r="F1159" s="136" t="s">
        <v>206</v>
      </c>
      <c r="G1159" s="154">
        <v>82.963828523684001</v>
      </c>
      <c r="H1159" s="154">
        <v>0.42557275618399615</v>
      </c>
      <c r="I1159" s="154">
        <v>82.538255767500004</v>
      </c>
      <c r="J1159" s="155">
        <f t="shared" si="222"/>
        <v>5.1296180969096225E-3</v>
      </c>
      <c r="K1159" s="155">
        <f t="shared" si="223"/>
        <v>0.99487038190309041</v>
      </c>
      <c r="L1159" s="155">
        <f>IF(F1159="Current ASP",IF(ISERROR(VLOOKUP(A1159,#REF!,3,FALSE)),1,1-VLOOKUP(A1159,#REF!,3,FALSE)),0)</f>
        <v>1</v>
      </c>
      <c r="M1159" s="137">
        <v>5397.4502802099996</v>
      </c>
      <c r="N1159" s="154">
        <f t="shared" si="224"/>
        <v>0</v>
      </c>
      <c r="O1159" s="154">
        <f t="shared" si="225"/>
        <v>27.686858634535128</v>
      </c>
      <c r="P1159" s="154">
        <f t="shared" si="226"/>
        <v>5369.7634215754642</v>
      </c>
      <c r="Q1159" s="154">
        <v>253.45835357231297</v>
      </c>
      <c r="R1159" s="154">
        <f t="shared" si="227"/>
        <v>0</v>
      </c>
      <c r="S1159" s="154">
        <f t="shared" si="228"/>
        <v>1.3001445572974544</v>
      </c>
      <c r="T1159" s="154">
        <f t="shared" si="229"/>
        <v>252.15820901501553</v>
      </c>
      <c r="U1159" s="154">
        <f t="shared" si="230"/>
        <v>0</v>
      </c>
      <c r="V1159" s="154">
        <f t="shared" si="231"/>
        <v>28.987003191832581</v>
      </c>
      <c r="W1159" s="154">
        <f t="shared" si="232"/>
        <v>5621.9216305904802</v>
      </c>
      <c r="X1159" s="137">
        <f t="shared" si="233"/>
        <v>5369.7634215754642</v>
      </c>
      <c r="Y1159" s="137">
        <f t="shared" si="234"/>
        <v>252.15820901501553</v>
      </c>
    </row>
    <row r="1160" spans="1:25">
      <c r="A1160" s="153">
        <v>2817</v>
      </c>
      <c r="B1160" s="153" t="s">
        <v>164</v>
      </c>
      <c r="C1160" s="153" t="s">
        <v>226</v>
      </c>
      <c r="D1160" s="153" t="s">
        <v>422</v>
      </c>
      <c r="E1160" s="153" t="s">
        <v>133</v>
      </c>
      <c r="F1160" s="136" t="s">
        <v>206</v>
      </c>
      <c r="G1160" s="154">
        <v>14.7330829722</v>
      </c>
      <c r="H1160" s="154">
        <v>14.7330829722</v>
      </c>
      <c r="I1160" s="154">
        <v>0</v>
      </c>
      <c r="J1160" s="155">
        <f t="shared" si="222"/>
        <v>1</v>
      </c>
      <c r="K1160" s="155">
        <f t="shared" si="223"/>
        <v>0</v>
      </c>
      <c r="L1160" s="155">
        <f>IF(F1160="Current ASP",IF(ISERROR(VLOOKUP(A1160,#REF!,3,FALSE)),1,1-VLOOKUP(A1160,#REF!,3,FALSE)),0)</f>
        <v>1</v>
      </c>
      <c r="M1160" s="137">
        <v>978</v>
      </c>
      <c r="N1160" s="154">
        <f t="shared" si="224"/>
        <v>0</v>
      </c>
      <c r="O1160" s="154">
        <f t="shared" si="225"/>
        <v>978</v>
      </c>
      <c r="P1160" s="154">
        <f t="shared" si="226"/>
        <v>0</v>
      </c>
      <c r="Q1160" s="154">
        <v>81.793428447999972</v>
      </c>
      <c r="R1160" s="154">
        <f t="shared" si="227"/>
        <v>0</v>
      </c>
      <c r="S1160" s="154">
        <f t="shared" si="228"/>
        <v>81.793428447999972</v>
      </c>
      <c r="T1160" s="154">
        <f t="shared" si="229"/>
        <v>0</v>
      </c>
      <c r="U1160" s="154">
        <f t="shared" si="230"/>
        <v>0</v>
      </c>
      <c r="V1160" s="154">
        <f t="shared" si="231"/>
        <v>1059.793428448</v>
      </c>
      <c r="W1160" s="154">
        <f t="shared" si="232"/>
        <v>0</v>
      </c>
      <c r="X1160" s="137">
        <f t="shared" si="233"/>
        <v>0</v>
      </c>
      <c r="Y1160" s="137">
        <f t="shared" si="234"/>
        <v>0</v>
      </c>
    </row>
    <row r="1161" spans="1:25">
      <c r="A1161" s="153">
        <v>2818</v>
      </c>
      <c r="B1161" s="153" t="s">
        <v>164</v>
      </c>
      <c r="C1161" s="153" t="s">
        <v>226</v>
      </c>
      <c r="D1161" s="153" t="s">
        <v>422</v>
      </c>
      <c r="E1161" s="153" t="s">
        <v>133</v>
      </c>
      <c r="F1161" s="136" t="s">
        <v>206</v>
      </c>
      <c r="G1161" s="154">
        <v>23.0866424118</v>
      </c>
      <c r="H1161" s="154">
        <v>23.0866424118</v>
      </c>
      <c r="I1161" s="154">
        <v>0</v>
      </c>
      <c r="J1161" s="155">
        <f t="shared" si="222"/>
        <v>1</v>
      </c>
      <c r="K1161" s="155">
        <f t="shared" si="223"/>
        <v>0</v>
      </c>
      <c r="L1161" s="155">
        <f>IF(F1161="Current ASP",IF(ISERROR(VLOOKUP(A1161,#REF!,3,FALSE)),1,1-VLOOKUP(A1161,#REF!,3,FALSE)),0)</f>
        <v>1</v>
      </c>
      <c r="M1161" s="137">
        <v>1251</v>
      </c>
      <c r="N1161" s="154">
        <f t="shared" si="224"/>
        <v>0</v>
      </c>
      <c r="O1161" s="154">
        <f t="shared" si="225"/>
        <v>1251</v>
      </c>
      <c r="P1161" s="154">
        <f t="shared" si="226"/>
        <v>0</v>
      </c>
      <c r="Q1161" s="154">
        <v>98.316527447000013</v>
      </c>
      <c r="R1161" s="154">
        <f t="shared" si="227"/>
        <v>0</v>
      </c>
      <c r="S1161" s="154">
        <f t="shared" si="228"/>
        <v>98.316527447000013</v>
      </c>
      <c r="T1161" s="154">
        <f t="shared" si="229"/>
        <v>0</v>
      </c>
      <c r="U1161" s="154">
        <f t="shared" si="230"/>
        <v>0</v>
      </c>
      <c r="V1161" s="154">
        <f t="shared" si="231"/>
        <v>1349.316527447</v>
      </c>
      <c r="W1161" s="154">
        <f t="shared" si="232"/>
        <v>0</v>
      </c>
      <c r="X1161" s="137">
        <f t="shared" si="233"/>
        <v>0</v>
      </c>
      <c r="Y1161" s="137">
        <f t="shared" si="234"/>
        <v>0</v>
      </c>
    </row>
    <row r="1162" spans="1:25">
      <c r="A1162" s="153">
        <v>2819</v>
      </c>
      <c r="B1162" s="153" t="s">
        <v>164</v>
      </c>
      <c r="C1162" s="153" t="s">
        <v>226</v>
      </c>
      <c r="D1162" s="153" t="s">
        <v>422</v>
      </c>
      <c r="E1162" s="153" t="s">
        <v>133</v>
      </c>
      <c r="F1162" s="136" t="s">
        <v>206</v>
      </c>
      <c r="G1162" s="154">
        <v>60.123564704800003</v>
      </c>
      <c r="H1162" s="154">
        <v>60.123564704800003</v>
      </c>
      <c r="I1162" s="154">
        <v>0</v>
      </c>
      <c r="J1162" s="155">
        <f t="shared" ref="J1162:J1225" si="235">IF(H1162&gt;0,H1162/G1162,0)</f>
        <v>1</v>
      </c>
      <c r="K1162" s="155">
        <f t="shared" ref="K1162:K1225" si="236">IF(E1162="Greenfield",1-J1162,0)</f>
        <v>0</v>
      </c>
      <c r="L1162" s="155">
        <f>IF(F1162="Current ASP",IF(ISERROR(VLOOKUP(A1162,#REF!,3,FALSE)),1,1-VLOOKUP(A1162,#REF!,3,FALSE)),0)</f>
        <v>1</v>
      </c>
      <c r="M1162" s="137">
        <v>2471</v>
      </c>
      <c r="N1162" s="154">
        <f t="shared" ref="N1162:N1225" si="237">IF($E1162="Established",$M1162,0)</f>
        <v>0</v>
      </c>
      <c r="O1162" s="154">
        <f t="shared" ref="O1162:O1225" si="238">IF($E1162="Greenfield",$M1162*J1162,0)</f>
        <v>2471</v>
      </c>
      <c r="P1162" s="154">
        <f t="shared" ref="P1162:P1225" si="239">IF($E1162="Greenfield",$M1162*K1162,0)</f>
        <v>0</v>
      </c>
      <c r="Q1162" s="154">
        <v>191.41597545176418</v>
      </c>
      <c r="R1162" s="154">
        <f t="shared" ref="R1162:R1225" si="240">IF($E1162="Established",$Q1162,0)</f>
        <v>0</v>
      </c>
      <c r="S1162" s="154">
        <f t="shared" ref="S1162:S1225" si="241">IF($E1162="Greenfield",$Q1162*J1162,0)</f>
        <v>191.41597545176418</v>
      </c>
      <c r="T1162" s="154">
        <f t="shared" ref="T1162:T1225" si="242">IF($E1162="Greenfield",$Q1162*K1162,0)</f>
        <v>0</v>
      </c>
      <c r="U1162" s="154">
        <f t="shared" ref="U1162:U1225" si="243">N1162+R1162</f>
        <v>0</v>
      </c>
      <c r="V1162" s="154">
        <f t="shared" ref="V1162:V1225" si="244">O1162+S1162</f>
        <v>2662.4159754517641</v>
      </c>
      <c r="W1162" s="154">
        <f t="shared" ref="W1162:W1225" si="245">P1162+T1162</f>
        <v>0</v>
      </c>
      <c r="X1162" s="137">
        <f t="shared" ref="X1162:X1225" si="246">L1162*M1162*K1162</f>
        <v>0</v>
      </c>
      <c r="Y1162" s="137">
        <f t="shared" ref="Y1162:Y1225" si="247">Q1162*L1162*K1162</f>
        <v>0</v>
      </c>
    </row>
    <row r="1163" spans="1:25">
      <c r="A1163" s="153">
        <v>2901</v>
      </c>
      <c r="B1163" s="153" t="s">
        <v>164</v>
      </c>
      <c r="C1163" s="153" t="s">
        <v>226</v>
      </c>
      <c r="D1163" s="153" t="s">
        <v>423</v>
      </c>
      <c r="E1163" s="153" t="s">
        <v>133</v>
      </c>
      <c r="F1163" s="136" t="s">
        <v>206</v>
      </c>
      <c r="G1163" s="154">
        <v>93.702913712500006</v>
      </c>
      <c r="H1163" s="154">
        <v>93.702913712500006</v>
      </c>
      <c r="I1163" s="154">
        <v>0</v>
      </c>
      <c r="J1163" s="155">
        <f t="shared" si="235"/>
        <v>1</v>
      </c>
      <c r="K1163" s="155">
        <f t="shared" si="236"/>
        <v>0</v>
      </c>
      <c r="L1163" s="155">
        <f>IF(F1163="Current ASP",IF(ISERROR(VLOOKUP(A1163,#REF!,3,FALSE)),1,1-VLOOKUP(A1163,#REF!,3,FALSE)),0)</f>
        <v>1</v>
      </c>
      <c r="M1163" s="137">
        <v>2622</v>
      </c>
      <c r="N1163" s="154">
        <f t="shared" si="237"/>
        <v>0</v>
      </c>
      <c r="O1163" s="154">
        <f t="shared" si="238"/>
        <v>2622</v>
      </c>
      <c r="P1163" s="154">
        <f t="shared" si="239"/>
        <v>0</v>
      </c>
      <c r="Q1163" s="154">
        <v>361.66805792741945</v>
      </c>
      <c r="R1163" s="154">
        <f t="shared" si="240"/>
        <v>0</v>
      </c>
      <c r="S1163" s="154">
        <f t="shared" si="241"/>
        <v>361.66805792741945</v>
      </c>
      <c r="T1163" s="154">
        <f t="shared" si="242"/>
        <v>0</v>
      </c>
      <c r="U1163" s="154">
        <f t="shared" si="243"/>
        <v>0</v>
      </c>
      <c r="V1163" s="154">
        <f t="shared" si="244"/>
        <v>2983.6680579274193</v>
      </c>
      <c r="W1163" s="154">
        <f t="shared" si="245"/>
        <v>0</v>
      </c>
      <c r="X1163" s="137">
        <f t="shared" si="246"/>
        <v>0</v>
      </c>
      <c r="Y1163" s="137">
        <f t="shared" si="247"/>
        <v>0</v>
      </c>
    </row>
    <row r="1164" spans="1:25">
      <c r="A1164" s="153">
        <v>2902</v>
      </c>
      <c r="B1164" s="153" t="s">
        <v>164</v>
      </c>
      <c r="C1164" s="153" t="s">
        <v>226</v>
      </c>
      <c r="D1164" s="153" t="s">
        <v>423</v>
      </c>
      <c r="E1164" s="153" t="s">
        <v>133</v>
      </c>
      <c r="F1164" s="136" t="s">
        <v>206</v>
      </c>
      <c r="G1164" s="154">
        <v>102.41923215600001</v>
      </c>
      <c r="H1164" s="154">
        <v>102.41923215600001</v>
      </c>
      <c r="I1164" s="154">
        <v>0</v>
      </c>
      <c r="J1164" s="155">
        <f t="shared" si="235"/>
        <v>1</v>
      </c>
      <c r="K1164" s="155">
        <f t="shared" si="236"/>
        <v>0</v>
      </c>
      <c r="L1164" s="155">
        <f>IF(F1164="Current ASP",IF(ISERROR(VLOOKUP(A1164,#REF!,3,FALSE)),1,1-VLOOKUP(A1164,#REF!,3,FALSE)),0)</f>
        <v>1</v>
      </c>
      <c r="M1164" s="137">
        <v>4460</v>
      </c>
      <c r="N1164" s="154">
        <f t="shared" si="237"/>
        <v>0</v>
      </c>
      <c r="O1164" s="154">
        <f t="shared" si="238"/>
        <v>4460</v>
      </c>
      <c r="P1164" s="154">
        <f t="shared" si="239"/>
        <v>0</v>
      </c>
      <c r="Q1164" s="154">
        <v>357.5735214802927</v>
      </c>
      <c r="R1164" s="154">
        <f t="shared" si="240"/>
        <v>0</v>
      </c>
      <c r="S1164" s="154">
        <f t="shared" si="241"/>
        <v>357.5735214802927</v>
      </c>
      <c r="T1164" s="154">
        <f t="shared" si="242"/>
        <v>0</v>
      </c>
      <c r="U1164" s="154">
        <f t="shared" si="243"/>
        <v>0</v>
      </c>
      <c r="V1164" s="154">
        <f t="shared" si="244"/>
        <v>4817.5735214802926</v>
      </c>
      <c r="W1164" s="154">
        <f t="shared" si="245"/>
        <v>0</v>
      </c>
      <c r="X1164" s="137">
        <f t="shared" si="246"/>
        <v>0</v>
      </c>
      <c r="Y1164" s="137">
        <f t="shared" si="247"/>
        <v>0</v>
      </c>
    </row>
    <row r="1165" spans="1:25">
      <c r="A1165" s="153">
        <v>2903</v>
      </c>
      <c r="B1165" s="153" t="s">
        <v>164</v>
      </c>
      <c r="C1165" s="153" t="s">
        <v>226</v>
      </c>
      <c r="D1165" s="153" t="s">
        <v>424</v>
      </c>
      <c r="E1165" s="153" t="s">
        <v>133</v>
      </c>
      <c r="F1165" s="136" t="s">
        <v>206</v>
      </c>
      <c r="G1165" s="154">
        <v>8.8804968440399996</v>
      </c>
      <c r="H1165" s="154">
        <v>0</v>
      </c>
      <c r="I1165" s="154">
        <v>8.8804968440399996</v>
      </c>
      <c r="J1165" s="155">
        <f t="shared" si="235"/>
        <v>0</v>
      </c>
      <c r="K1165" s="155">
        <f t="shared" si="236"/>
        <v>1</v>
      </c>
      <c r="L1165" s="155">
        <f>IF(F1165="Current ASP",IF(ISERROR(VLOOKUP(A1165,#REF!,3,FALSE)),1,1-VLOOKUP(A1165,#REF!,3,FALSE)),0)</f>
        <v>1</v>
      </c>
      <c r="M1165" s="137">
        <v>970.2</v>
      </c>
      <c r="N1165" s="154">
        <f t="shared" si="237"/>
        <v>0</v>
      </c>
      <c r="O1165" s="154">
        <f t="shared" si="238"/>
        <v>0</v>
      </c>
      <c r="P1165" s="154">
        <f t="shared" si="239"/>
        <v>970.2</v>
      </c>
      <c r="Q1165" s="154">
        <v>1.5491244233107503E-14</v>
      </c>
      <c r="R1165" s="154">
        <f t="shared" si="240"/>
        <v>0</v>
      </c>
      <c r="S1165" s="154">
        <f t="shared" si="241"/>
        <v>0</v>
      </c>
      <c r="T1165" s="154">
        <f t="shared" si="242"/>
        <v>1.5491244233107503E-14</v>
      </c>
      <c r="U1165" s="154">
        <f t="shared" si="243"/>
        <v>0</v>
      </c>
      <c r="V1165" s="154">
        <f t="shared" si="244"/>
        <v>0</v>
      </c>
      <c r="W1165" s="154">
        <f t="shared" si="245"/>
        <v>970.2</v>
      </c>
      <c r="X1165" s="137">
        <f t="shared" si="246"/>
        <v>970.2</v>
      </c>
      <c r="Y1165" s="137">
        <f t="shared" si="247"/>
        <v>1.5491244233107503E-14</v>
      </c>
    </row>
    <row r="1166" spans="1:25">
      <c r="A1166" s="153">
        <v>2904</v>
      </c>
      <c r="B1166" s="153" t="s">
        <v>164</v>
      </c>
      <c r="C1166" s="153" t="s">
        <v>226</v>
      </c>
      <c r="D1166" s="153" t="s">
        <v>425</v>
      </c>
      <c r="E1166" s="153" t="s">
        <v>133</v>
      </c>
      <c r="F1166" s="136" t="s">
        <v>206</v>
      </c>
      <c r="G1166" s="154">
        <v>74.610991331500003</v>
      </c>
      <c r="H1166" s="154">
        <v>74.610991331500003</v>
      </c>
      <c r="I1166" s="154">
        <v>0</v>
      </c>
      <c r="J1166" s="155">
        <f t="shared" si="235"/>
        <v>1</v>
      </c>
      <c r="K1166" s="155">
        <f t="shared" si="236"/>
        <v>0</v>
      </c>
      <c r="L1166" s="155">
        <f>IF(F1166="Current ASP",IF(ISERROR(VLOOKUP(A1166,#REF!,3,FALSE)),1,1-VLOOKUP(A1166,#REF!,3,FALSE)),0)</f>
        <v>1</v>
      </c>
      <c r="M1166" s="137">
        <v>3580</v>
      </c>
      <c r="N1166" s="154">
        <f t="shared" si="237"/>
        <v>0</v>
      </c>
      <c r="O1166" s="154">
        <f t="shared" si="238"/>
        <v>3580</v>
      </c>
      <c r="P1166" s="154">
        <f t="shared" si="239"/>
        <v>0</v>
      </c>
      <c r="Q1166" s="154">
        <v>313.65675989257016</v>
      </c>
      <c r="R1166" s="154">
        <f t="shared" si="240"/>
        <v>0</v>
      </c>
      <c r="S1166" s="154">
        <f t="shared" si="241"/>
        <v>313.65675989257016</v>
      </c>
      <c r="T1166" s="154">
        <f t="shared" si="242"/>
        <v>0</v>
      </c>
      <c r="U1166" s="154">
        <f t="shared" si="243"/>
        <v>0</v>
      </c>
      <c r="V1166" s="154">
        <f t="shared" si="244"/>
        <v>3893.6567598925703</v>
      </c>
      <c r="W1166" s="154">
        <f t="shared" si="245"/>
        <v>0</v>
      </c>
      <c r="X1166" s="137">
        <f t="shared" si="246"/>
        <v>0</v>
      </c>
      <c r="Y1166" s="137">
        <f t="shared" si="247"/>
        <v>0</v>
      </c>
    </row>
    <row r="1167" spans="1:25">
      <c r="A1167" s="153">
        <v>2905</v>
      </c>
      <c r="B1167" s="153" t="s">
        <v>164</v>
      </c>
      <c r="C1167" s="153" t="s">
        <v>226</v>
      </c>
      <c r="D1167" s="153" t="s">
        <v>425</v>
      </c>
      <c r="E1167" s="153" t="s">
        <v>133</v>
      </c>
      <c r="F1167" s="136" t="s">
        <v>206</v>
      </c>
      <c r="G1167" s="154">
        <v>117.046953837</v>
      </c>
      <c r="H1167" s="154">
        <v>117.046953837</v>
      </c>
      <c r="I1167" s="154">
        <v>0</v>
      </c>
      <c r="J1167" s="155">
        <f t="shared" si="235"/>
        <v>1</v>
      </c>
      <c r="K1167" s="155">
        <f t="shared" si="236"/>
        <v>0</v>
      </c>
      <c r="L1167" s="155">
        <f>IF(F1167="Current ASP",IF(ISERROR(VLOOKUP(A1167,#REF!,3,FALSE)),1,1-VLOOKUP(A1167,#REF!,3,FALSE)),0)</f>
        <v>1</v>
      </c>
      <c r="M1167" s="137">
        <v>5972</v>
      </c>
      <c r="N1167" s="154">
        <f t="shared" si="237"/>
        <v>0</v>
      </c>
      <c r="O1167" s="154">
        <f t="shared" si="238"/>
        <v>5972</v>
      </c>
      <c r="P1167" s="154">
        <f t="shared" si="239"/>
        <v>0</v>
      </c>
      <c r="Q1167" s="154">
        <v>633.56448412239138</v>
      </c>
      <c r="R1167" s="154">
        <f t="shared" si="240"/>
        <v>0</v>
      </c>
      <c r="S1167" s="154">
        <f t="shared" si="241"/>
        <v>633.56448412239138</v>
      </c>
      <c r="T1167" s="154">
        <f t="shared" si="242"/>
        <v>0</v>
      </c>
      <c r="U1167" s="154">
        <f t="shared" si="243"/>
        <v>0</v>
      </c>
      <c r="V1167" s="154">
        <f t="shared" si="244"/>
        <v>6605.5644841223911</v>
      </c>
      <c r="W1167" s="154">
        <f t="shared" si="245"/>
        <v>0</v>
      </c>
      <c r="X1167" s="137">
        <f t="shared" si="246"/>
        <v>0</v>
      </c>
      <c r="Y1167" s="137">
        <f t="shared" si="247"/>
        <v>0</v>
      </c>
    </row>
    <row r="1168" spans="1:25">
      <c r="A1168" s="153">
        <v>2906</v>
      </c>
      <c r="B1168" s="153" t="s">
        <v>164</v>
      </c>
      <c r="C1168" s="153" t="s">
        <v>226</v>
      </c>
      <c r="D1168" s="153" t="s">
        <v>426</v>
      </c>
      <c r="E1168" s="153" t="s">
        <v>133</v>
      </c>
      <c r="F1168" s="136" t="s">
        <v>206</v>
      </c>
      <c r="G1168" s="154">
        <v>21.2453230554</v>
      </c>
      <c r="H1168" s="154">
        <v>21.2453230554</v>
      </c>
      <c r="I1168" s="154">
        <v>0</v>
      </c>
      <c r="J1168" s="155">
        <f t="shared" si="235"/>
        <v>1</v>
      </c>
      <c r="K1168" s="155">
        <f t="shared" si="236"/>
        <v>0</v>
      </c>
      <c r="L1168" s="155">
        <f>IF(F1168="Current ASP",IF(ISERROR(VLOOKUP(A1168,#REF!,3,FALSE)),1,1-VLOOKUP(A1168,#REF!,3,FALSE)),0)</f>
        <v>1</v>
      </c>
      <c r="M1168" s="137">
        <v>0</v>
      </c>
      <c r="N1168" s="154">
        <f t="shared" si="237"/>
        <v>0</v>
      </c>
      <c r="O1168" s="154">
        <f t="shared" si="238"/>
        <v>0</v>
      </c>
      <c r="P1168" s="154">
        <f t="shared" si="239"/>
        <v>0</v>
      </c>
      <c r="Q1168" s="154">
        <v>729.87418625331452</v>
      </c>
      <c r="R1168" s="154">
        <f t="shared" si="240"/>
        <v>0</v>
      </c>
      <c r="S1168" s="154">
        <f t="shared" si="241"/>
        <v>729.87418625331452</v>
      </c>
      <c r="T1168" s="154">
        <f t="shared" si="242"/>
        <v>0</v>
      </c>
      <c r="U1168" s="154">
        <f t="shared" si="243"/>
        <v>0</v>
      </c>
      <c r="V1168" s="154">
        <f t="shared" si="244"/>
        <v>729.87418625331452</v>
      </c>
      <c r="W1168" s="154">
        <f t="shared" si="245"/>
        <v>0</v>
      </c>
      <c r="X1168" s="137">
        <f t="shared" si="246"/>
        <v>0</v>
      </c>
      <c r="Y1168" s="137">
        <f t="shared" si="247"/>
        <v>0</v>
      </c>
    </row>
    <row r="1169" spans="1:25">
      <c r="A1169" s="153">
        <v>2907</v>
      </c>
      <c r="B1169" s="153" t="s">
        <v>164</v>
      </c>
      <c r="C1169" s="153" t="s">
        <v>226</v>
      </c>
      <c r="D1169" s="153" t="s">
        <v>427</v>
      </c>
      <c r="E1169" s="153" t="s">
        <v>133</v>
      </c>
      <c r="F1169" s="136" t="s">
        <v>206</v>
      </c>
      <c r="G1169" s="154">
        <v>21.058880306199999</v>
      </c>
      <c r="H1169" s="154">
        <v>21.058880306199999</v>
      </c>
      <c r="I1169" s="154">
        <v>0</v>
      </c>
      <c r="J1169" s="155">
        <f t="shared" si="235"/>
        <v>1</v>
      </c>
      <c r="K1169" s="155">
        <f t="shared" si="236"/>
        <v>0</v>
      </c>
      <c r="L1169" s="155">
        <f>IF(F1169="Current ASP",IF(ISERROR(VLOOKUP(A1169,#REF!,3,FALSE)),1,1-VLOOKUP(A1169,#REF!,3,FALSE)),0)</f>
        <v>1</v>
      </c>
      <c r="M1169" s="137">
        <v>5</v>
      </c>
      <c r="N1169" s="154">
        <f t="shared" si="237"/>
        <v>0</v>
      </c>
      <c r="O1169" s="154">
        <f t="shared" si="238"/>
        <v>5</v>
      </c>
      <c r="P1169" s="154">
        <f t="shared" si="239"/>
        <v>0</v>
      </c>
      <c r="Q1169" s="154">
        <v>194.28576762503457</v>
      </c>
      <c r="R1169" s="154">
        <f t="shared" si="240"/>
        <v>0</v>
      </c>
      <c r="S1169" s="154">
        <f t="shared" si="241"/>
        <v>194.28576762503457</v>
      </c>
      <c r="T1169" s="154">
        <f t="shared" si="242"/>
        <v>0</v>
      </c>
      <c r="U1169" s="154">
        <f t="shared" si="243"/>
        <v>0</v>
      </c>
      <c r="V1169" s="154">
        <f t="shared" si="244"/>
        <v>199.28576762503457</v>
      </c>
      <c r="W1169" s="154">
        <f t="shared" si="245"/>
        <v>0</v>
      </c>
      <c r="X1169" s="137">
        <f t="shared" si="246"/>
        <v>0</v>
      </c>
      <c r="Y1169" s="137">
        <f t="shared" si="247"/>
        <v>0</v>
      </c>
    </row>
    <row r="1170" spans="1:25">
      <c r="A1170" s="153">
        <v>2908</v>
      </c>
      <c r="B1170" s="153" t="s">
        <v>164</v>
      </c>
      <c r="C1170" s="153" t="s">
        <v>226</v>
      </c>
      <c r="D1170" s="153" t="s">
        <v>427</v>
      </c>
      <c r="E1170" s="153" t="s">
        <v>133</v>
      </c>
      <c r="F1170" s="136" t="s">
        <v>206</v>
      </c>
      <c r="G1170" s="154">
        <v>123.886434823</v>
      </c>
      <c r="H1170" s="154">
        <v>0</v>
      </c>
      <c r="I1170" s="154">
        <v>123.886434823</v>
      </c>
      <c r="J1170" s="155">
        <f t="shared" si="235"/>
        <v>0</v>
      </c>
      <c r="K1170" s="155">
        <f t="shared" si="236"/>
        <v>1</v>
      </c>
      <c r="L1170" s="155">
        <f>IF(F1170="Current ASP",IF(ISERROR(VLOOKUP(A1170,#REF!,3,FALSE)),1,1-VLOOKUP(A1170,#REF!,3,FALSE)),0)</f>
        <v>1</v>
      </c>
      <c r="M1170" s="137">
        <v>0</v>
      </c>
      <c r="N1170" s="154">
        <f t="shared" si="237"/>
        <v>0</v>
      </c>
      <c r="O1170" s="154">
        <f t="shared" si="238"/>
        <v>0</v>
      </c>
      <c r="P1170" s="154">
        <f t="shared" si="239"/>
        <v>0</v>
      </c>
      <c r="Q1170" s="154">
        <v>12.086530592410861</v>
      </c>
      <c r="R1170" s="154">
        <f t="shared" si="240"/>
        <v>0</v>
      </c>
      <c r="S1170" s="154">
        <f t="shared" si="241"/>
        <v>0</v>
      </c>
      <c r="T1170" s="154">
        <f t="shared" si="242"/>
        <v>12.086530592410861</v>
      </c>
      <c r="U1170" s="154">
        <f t="shared" si="243"/>
        <v>0</v>
      </c>
      <c r="V1170" s="154">
        <f t="shared" si="244"/>
        <v>0</v>
      </c>
      <c r="W1170" s="154">
        <f t="shared" si="245"/>
        <v>12.086530592410861</v>
      </c>
      <c r="X1170" s="137">
        <f t="shared" si="246"/>
        <v>0</v>
      </c>
      <c r="Y1170" s="137">
        <f t="shared" si="247"/>
        <v>12.086530592410861</v>
      </c>
    </row>
    <row r="1171" spans="1:25">
      <c r="A1171" s="153">
        <v>2911</v>
      </c>
      <c r="B1171" s="153" t="s">
        <v>164</v>
      </c>
      <c r="C1171" s="153" t="s">
        <v>226</v>
      </c>
      <c r="D1171" s="153" t="s">
        <v>428</v>
      </c>
      <c r="E1171" s="153" t="s">
        <v>133</v>
      </c>
      <c r="F1171" s="136" t="s">
        <v>206</v>
      </c>
      <c r="G1171" s="154">
        <v>65.964274630199995</v>
      </c>
      <c r="H1171" s="154">
        <v>0</v>
      </c>
      <c r="I1171" s="154">
        <v>65.964274630199995</v>
      </c>
      <c r="J1171" s="155">
        <f t="shared" si="235"/>
        <v>0</v>
      </c>
      <c r="K1171" s="155">
        <f t="shared" si="236"/>
        <v>1</v>
      </c>
      <c r="L1171" s="155">
        <f>IF(F1171="Current ASP",IF(ISERROR(VLOOKUP(A1171,#REF!,3,FALSE)),1,1-VLOOKUP(A1171,#REF!,3,FALSE)),0)</f>
        <v>1</v>
      </c>
      <c r="M1171" s="137">
        <v>4191.5449188100001</v>
      </c>
      <c r="N1171" s="154">
        <f t="shared" si="237"/>
        <v>0</v>
      </c>
      <c r="O1171" s="154">
        <f t="shared" si="238"/>
        <v>0</v>
      </c>
      <c r="P1171" s="154">
        <f t="shared" si="239"/>
        <v>4191.5449188100001</v>
      </c>
      <c r="Q1171" s="154">
        <v>0.16883792200003239</v>
      </c>
      <c r="R1171" s="154">
        <f t="shared" si="240"/>
        <v>0</v>
      </c>
      <c r="S1171" s="154">
        <f t="shared" si="241"/>
        <v>0</v>
      </c>
      <c r="T1171" s="154">
        <f t="shared" si="242"/>
        <v>0.16883792200003239</v>
      </c>
      <c r="U1171" s="154">
        <f t="shared" si="243"/>
        <v>0</v>
      </c>
      <c r="V1171" s="154">
        <f t="shared" si="244"/>
        <v>0</v>
      </c>
      <c r="W1171" s="154">
        <f t="shared" si="245"/>
        <v>4191.7137567320005</v>
      </c>
      <c r="X1171" s="137">
        <f t="shared" si="246"/>
        <v>4191.5449188100001</v>
      </c>
      <c r="Y1171" s="137">
        <f t="shared" si="247"/>
        <v>0.16883792200003239</v>
      </c>
    </row>
    <row r="1172" spans="1:25">
      <c r="A1172" s="153">
        <v>2912</v>
      </c>
      <c r="B1172" s="153" t="s">
        <v>164</v>
      </c>
      <c r="C1172" s="153" t="s">
        <v>226</v>
      </c>
      <c r="D1172" s="153" t="s">
        <v>428</v>
      </c>
      <c r="E1172" s="153" t="s">
        <v>133</v>
      </c>
      <c r="F1172" s="136" t="s">
        <v>206</v>
      </c>
      <c r="G1172" s="154">
        <v>61.457412855199998</v>
      </c>
      <c r="H1172" s="154">
        <v>0</v>
      </c>
      <c r="I1172" s="154">
        <v>61.457412855199998</v>
      </c>
      <c r="J1172" s="155">
        <f t="shared" si="235"/>
        <v>0</v>
      </c>
      <c r="K1172" s="155">
        <f t="shared" si="236"/>
        <v>1</v>
      </c>
      <c r="L1172" s="155">
        <f>IF(F1172="Current ASP",IF(ISERROR(VLOOKUP(A1172,#REF!,3,FALSE)),1,1-VLOOKUP(A1172,#REF!,3,FALSE)),0)</f>
        <v>1</v>
      </c>
      <c r="M1172" s="137">
        <v>3867.2987134999998</v>
      </c>
      <c r="N1172" s="154">
        <f t="shared" si="237"/>
        <v>0</v>
      </c>
      <c r="O1172" s="154">
        <f t="shared" si="238"/>
        <v>0</v>
      </c>
      <c r="P1172" s="154">
        <f t="shared" si="239"/>
        <v>3867.2987134999998</v>
      </c>
      <c r="Q1172" s="154">
        <v>250.80637799523379</v>
      </c>
      <c r="R1172" s="154">
        <f t="shared" si="240"/>
        <v>0</v>
      </c>
      <c r="S1172" s="154">
        <f t="shared" si="241"/>
        <v>0</v>
      </c>
      <c r="T1172" s="154">
        <f t="shared" si="242"/>
        <v>250.80637799523379</v>
      </c>
      <c r="U1172" s="154">
        <f t="shared" si="243"/>
        <v>0</v>
      </c>
      <c r="V1172" s="154">
        <f t="shared" si="244"/>
        <v>0</v>
      </c>
      <c r="W1172" s="154">
        <f t="shared" si="245"/>
        <v>4118.1050914952339</v>
      </c>
      <c r="X1172" s="137">
        <f t="shared" si="246"/>
        <v>3867.2987134999998</v>
      </c>
      <c r="Y1172" s="137">
        <f t="shared" si="247"/>
        <v>250.80637799523379</v>
      </c>
    </row>
    <row r="1173" spans="1:25">
      <c r="A1173" s="153">
        <v>2913</v>
      </c>
      <c r="B1173" s="153" t="s">
        <v>164</v>
      </c>
      <c r="C1173" s="153" t="s">
        <v>226</v>
      </c>
      <c r="D1173" s="153" t="s">
        <v>429</v>
      </c>
      <c r="E1173" s="153" t="s">
        <v>133</v>
      </c>
      <c r="F1173" s="136" t="s">
        <v>206</v>
      </c>
      <c r="G1173" s="154">
        <v>73.308806885106605</v>
      </c>
      <c r="H1173" s="154">
        <v>9.4736814688899997</v>
      </c>
      <c r="I1173" s="154">
        <v>63.835125416216606</v>
      </c>
      <c r="J1173" s="155">
        <f t="shared" si="235"/>
        <v>0.12922978658945641</v>
      </c>
      <c r="K1173" s="155">
        <f t="shared" si="236"/>
        <v>0.87077021341054361</v>
      </c>
      <c r="L1173" s="155">
        <f>IF(F1173="Current ASP",IF(ISERROR(VLOOKUP(A1173,#REF!,3,FALSE)),1,1-VLOOKUP(A1173,#REF!,3,FALSE)),0)</f>
        <v>1</v>
      </c>
      <c r="M1173" s="137">
        <v>3</v>
      </c>
      <c r="N1173" s="154">
        <f t="shared" si="237"/>
        <v>0</v>
      </c>
      <c r="O1173" s="154">
        <f t="shared" si="238"/>
        <v>0.38768935976836927</v>
      </c>
      <c r="P1173" s="154">
        <f t="shared" si="239"/>
        <v>2.6123106402316307</v>
      </c>
      <c r="Q1173" s="154">
        <v>8.4418923000199472E-2</v>
      </c>
      <c r="R1173" s="154">
        <f t="shared" si="240"/>
        <v>0</v>
      </c>
      <c r="S1173" s="154">
        <f t="shared" si="241"/>
        <v>1.0909439403427531E-2</v>
      </c>
      <c r="T1173" s="154">
        <f t="shared" si="242"/>
        <v>7.3509483596771938E-2</v>
      </c>
      <c r="U1173" s="154">
        <f t="shared" si="243"/>
        <v>0</v>
      </c>
      <c r="V1173" s="154">
        <f t="shared" si="244"/>
        <v>0.3985987991717968</v>
      </c>
      <c r="W1173" s="154">
        <f t="shared" si="245"/>
        <v>2.6858201238284027</v>
      </c>
      <c r="X1173" s="137">
        <f t="shared" si="246"/>
        <v>2.6123106402316307</v>
      </c>
      <c r="Y1173" s="137">
        <f t="shared" si="247"/>
        <v>7.3509483596771938E-2</v>
      </c>
    </row>
    <row r="1174" spans="1:25">
      <c r="A1174" s="153">
        <v>2914</v>
      </c>
      <c r="B1174" s="153" t="s">
        <v>164</v>
      </c>
      <c r="C1174" s="153" t="s">
        <v>226</v>
      </c>
      <c r="D1174" s="153" t="s">
        <v>430</v>
      </c>
      <c r="E1174" s="153" t="s">
        <v>133</v>
      </c>
      <c r="F1174" s="136" t="s">
        <v>206</v>
      </c>
      <c r="G1174" s="154">
        <v>22.799023189469999</v>
      </c>
      <c r="H1174" s="154">
        <v>17.4549373306</v>
      </c>
      <c r="I1174" s="154">
        <v>5.3440858588699998</v>
      </c>
      <c r="J1174" s="155">
        <f t="shared" si="235"/>
        <v>0.76560022705980546</v>
      </c>
      <c r="K1174" s="155">
        <f t="shared" si="236"/>
        <v>0.23439977294019454</v>
      </c>
      <c r="L1174" s="155">
        <f>IF(F1174="Current ASP",IF(ISERROR(VLOOKUP(A1174,#REF!,3,FALSE)),1,1-VLOOKUP(A1174,#REF!,3,FALSE)),0)</f>
        <v>1</v>
      </c>
      <c r="M1174" s="137">
        <v>907</v>
      </c>
      <c r="N1174" s="154">
        <f t="shared" si="237"/>
        <v>0</v>
      </c>
      <c r="O1174" s="154">
        <f t="shared" si="238"/>
        <v>694.39940594324355</v>
      </c>
      <c r="P1174" s="154">
        <f t="shared" si="239"/>
        <v>212.60059405675645</v>
      </c>
      <c r="Q1174" s="154">
        <v>1092.7052472780656</v>
      </c>
      <c r="R1174" s="154">
        <f t="shared" si="240"/>
        <v>0</v>
      </c>
      <c r="S1174" s="154">
        <f t="shared" si="241"/>
        <v>836.57538542552788</v>
      </c>
      <c r="T1174" s="154">
        <f t="shared" si="242"/>
        <v>256.12986185253772</v>
      </c>
      <c r="U1174" s="154">
        <f t="shared" si="243"/>
        <v>0</v>
      </c>
      <c r="V1174" s="154">
        <f t="shared" si="244"/>
        <v>1530.9747913687715</v>
      </c>
      <c r="W1174" s="154">
        <f t="shared" si="245"/>
        <v>468.73045590929416</v>
      </c>
      <c r="X1174" s="137">
        <f t="shared" si="246"/>
        <v>212.60059405675645</v>
      </c>
      <c r="Y1174" s="137">
        <f t="shared" si="247"/>
        <v>256.12986185253772</v>
      </c>
    </row>
    <row r="1175" spans="1:25">
      <c r="A1175" s="153">
        <v>2915</v>
      </c>
      <c r="B1175" s="153" t="s">
        <v>164</v>
      </c>
      <c r="C1175" s="153" t="s">
        <v>226</v>
      </c>
      <c r="D1175" s="153" t="s">
        <v>426</v>
      </c>
      <c r="E1175" s="153" t="s">
        <v>133</v>
      </c>
      <c r="F1175" s="136" t="s">
        <v>206</v>
      </c>
      <c r="G1175" s="154">
        <v>62.3897156572</v>
      </c>
      <c r="H1175" s="154">
        <v>62.3897156572</v>
      </c>
      <c r="I1175" s="154">
        <v>0</v>
      </c>
      <c r="J1175" s="155">
        <f t="shared" si="235"/>
        <v>1</v>
      </c>
      <c r="K1175" s="155">
        <f t="shared" si="236"/>
        <v>0</v>
      </c>
      <c r="L1175" s="155">
        <f>IF(F1175="Current ASP",IF(ISERROR(VLOOKUP(A1175,#REF!,3,FALSE)),1,1-VLOOKUP(A1175,#REF!,3,FALSE)),0)</f>
        <v>1</v>
      </c>
      <c r="M1175" s="137">
        <v>2</v>
      </c>
      <c r="N1175" s="154">
        <f t="shared" si="237"/>
        <v>0</v>
      </c>
      <c r="O1175" s="154">
        <f t="shared" si="238"/>
        <v>2</v>
      </c>
      <c r="P1175" s="154">
        <f t="shared" si="239"/>
        <v>0</v>
      </c>
      <c r="Q1175" s="154">
        <v>1623.9243581366129</v>
      </c>
      <c r="R1175" s="154">
        <f t="shared" si="240"/>
        <v>0</v>
      </c>
      <c r="S1175" s="154">
        <f t="shared" si="241"/>
        <v>1623.9243581366129</v>
      </c>
      <c r="T1175" s="154">
        <f t="shared" si="242"/>
        <v>0</v>
      </c>
      <c r="U1175" s="154">
        <f t="shared" si="243"/>
        <v>0</v>
      </c>
      <c r="V1175" s="154">
        <f t="shared" si="244"/>
        <v>1625.9243581366129</v>
      </c>
      <c r="W1175" s="154">
        <f t="shared" si="245"/>
        <v>0</v>
      </c>
      <c r="X1175" s="137">
        <f t="shared" si="246"/>
        <v>0</v>
      </c>
      <c r="Y1175" s="137">
        <f t="shared" si="247"/>
        <v>0</v>
      </c>
    </row>
    <row r="1176" spans="1:25">
      <c r="A1176" s="153">
        <v>2916</v>
      </c>
      <c r="B1176" s="153" t="s">
        <v>164</v>
      </c>
      <c r="C1176" s="153" t="s">
        <v>226</v>
      </c>
      <c r="D1176" s="153" t="s">
        <v>431</v>
      </c>
      <c r="E1176" s="153" t="s">
        <v>133</v>
      </c>
      <c r="F1176" s="136" t="s">
        <v>206</v>
      </c>
      <c r="G1176" s="154">
        <v>34.175868128799998</v>
      </c>
      <c r="H1176" s="154">
        <v>34.175868128799998</v>
      </c>
      <c r="I1176" s="154">
        <v>0</v>
      </c>
      <c r="J1176" s="155">
        <f t="shared" si="235"/>
        <v>1</v>
      </c>
      <c r="K1176" s="155">
        <f t="shared" si="236"/>
        <v>0</v>
      </c>
      <c r="L1176" s="155">
        <f>IF(F1176="Current ASP",IF(ISERROR(VLOOKUP(A1176,#REF!,3,FALSE)),1,1-VLOOKUP(A1176,#REF!,3,FALSE)),0)</f>
        <v>1</v>
      </c>
      <c r="M1176" s="137">
        <v>0</v>
      </c>
      <c r="N1176" s="154">
        <f t="shared" si="237"/>
        <v>0</v>
      </c>
      <c r="O1176" s="154">
        <f t="shared" si="238"/>
        <v>0</v>
      </c>
      <c r="P1176" s="154">
        <f t="shared" si="239"/>
        <v>0</v>
      </c>
      <c r="Q1176" s="154">
        <v>2026.2249670736094</v>
      </c>
      <c r="R1176" s="154">
        <f t="shared" si="240"/>
        <v>0</v>
      </c>
      <c r="S1176" s="154">
        <f t="shared" si="241"/>
        <v>2026.2249670736094</v>
      </c>
      <c r="T1176" s="154">
        <f t="shared" si="242"/>
        <v>0</v>
      </c>
      <c r="U1176" s="154">
        <f t="shared" si="243"/>
        <v>0</v>
      </c>
      <c r="V1176" s="154">
        <f t="shared" si="244"/>
        <v>2026.2249670736094</v>
      </c>
      <c r="W1176" s="154">
        <f t="shared" si="245"/>
        <v>0</v>
      </c>
      <c r="X1176" s="137">
        <f t="shared" si="246"/>
        <v>0</v>
      </c>
      <c r="Y1176" s="137">
        <f t="shared" si="247"/>
        <v>0</v>
      </c>
    </row>
    <row r="1177" spans="1:25">
      <c r="A1177" s="153">
        <v>2917</v>
      </c>
      <c r="B1177" s="153" t="s">
        <v>164</v>
      </c>
      <c r="C1177" s="153" t="s">
        <v>226</v>
      </c>
      <c r="D1177" s="153" t="s">
        <v>431</v>
      </c>
      <c r="E1177" s="153" t="s">
        <v>133</v>
      </c>
      <c r="F1177" s="136" t="s">
        <v>206</v>
      </c>
      <c r="G1177" s="154">
        <v>114.057325574</v>
      </c>
      <c r="H1177" s="154">
        <v>114.057325574</v>
      </c>
      <c r="I1177" s="154">
        <v>0</v>
      </c>
      <c r="J1177" s="155">
        <f t="shared" si="235"/>
        <v>1</v>
      </c>
      <c r="K1177" s="155">
        <f t="shared" si="236"/>
        <v>0</v>
      </c>
      <c r="L1177" s="155">
        <f>IF(F1177="Current ASP",IF(ISERROR(VLOOKUP(A1177,#REF!,3,FALSE)),1,1-VLOOKUP(A1177,#REF!,3,FALSE)),0)</f>
        <v>1</v>
      </c>
      <c r="M1177" s="137">
        <v>6246</v>
      </c>
      <c r="N1177" s="154">
        <f t="shared" si="237"/>
        <v>0</v>
      </c>
      <c r="O1177" s="154">
        <f t="shared" si="238"/>
        <v>6246</v>
      </c>
      <c r="P1177" s="154">
        <f t="shared" si="239"/>
        <v>0</v>
      </c>
      <c r="Q1177" s="154">
        <v>516.22693477604105</v>
      </c>
      <c r="R1177" s="154">
        <f t="shared" si="240"/>
        <v>0</v>
      </c>
      <c r="S1177" s="154">
        <f t="shared" si="241"/>
        <v>516.22693477604105</v>
      </c>
      <c r="T1177" s="154">
        <f t="shared" si="242"/>
        <v>0</v>
      </c>
      <c r="U1177" s="154">
        <f t="shared" si="243"/>
        <v>0</v>
      </c>
      <c r="V1177" s="154">
        <f t="shared" si="244"/>
        <v>6762.2269347760412</v>
      </c>
      <c r="W1177" s="154">
        <f t="shared" si="245"/>
        <v>0</v>
      </c>
      <c r="X1177" s="137">
        <f t="shared" si="246"/>
        <v>0</v>
      </c>
      <c r="Y1177" s="137">
        <f t="shared" si="247"/>
        <v>0</v>
      </c>
    </row>
    <row r="1178" spans="1:25">
      <c r="A1178" s="153">
        <v>2918</v>
      </c>
      <c r="B1178" s="153" t="s">
        <v>164</v>
      </c>
      <c r="C1178" s="153" t="s">
        <v>226</v>
      </c>
      <c r="D1178" s="153" t="s">
        <v>432</v>
      </c>
      <c r="E1178" s="153" t="s">
        <v>133</v>
      </c>
      <c r="F1178" s="136" t="s">
        <v>206</v>
      </c>
      <c r="G1178" s="154">
        <v>74.041870609599997</v>
      </c>
      <c r="H1178" s="154">
        <v>74.041870609599997</v>
      </c>
      <c r="I1178" s="154">
        <v>0</v>
      </c>
      <c r="J1178" s="155">
        <f t="shared" si="235"/>
        <v>1</v>
      </c>
      <c r="K1178" s="155">
        <f t="shared" si="236"/>
        <v>0</v>
      </c>
      <c r="L1178" s="155">
        <f>IF(F1178="Current ASP",IF(ISERROR(VLOOKUP(A1178,#REF!,3,FALSE)),1,1-VLOOKUP(A1178,#REF!,3,FALSE)),0)</f>
        <v>1</v>
      </c>
      <c r="M1178" s="137">
        <v>3756</v>
      </c>
      <c r="N1178" s="154">
        <f t="shared" si="237"/>
        <v>0</v>
      </c>
      <c r="O1178" s="154">
        <f t="shared" si="238"/>
        <v>3756</v>
      </c>
      <c r="P1178" s="154">
        <f t="shared" si="239"/>
        <v>0</v>
      </c>
      <c r="Q1178" s="154">
        <v>287.90952876726993</v>
      </c>
      <c r="R1178" s="154">
        <f t="shared" si="240"/>
        <v>0</v>
      </c>
      <c r="S1178" s="154">
        <f t="shared" si="241"/>
        <v>287.90952876726993</v>
      </c>
      <c r="T1178" s="154">
        <f t="shared" si="242"/>
        <v>0</v>
      </c>
      <c r="U1178" s="154">
        <f t="shared" si="243"/>
        <v>0</v>
      </c>
      <c r="V1178" s="154">
        <f t="shared" si="244"/>
        <v>4043.9095287672699</v>
      </c>
      <c r="W1178" s="154">
        <f t="shared" si="245"/>
        <v>0</v>
      </c>
      <c r="X1178" s="137">
        <f t="shared" si="246"/>
        <v>0</v>
      </c>
      <c r="Y1178" s="137">
        <f t="shared" si="247"/>
        <v>0</v>
      </c>
    </row>
    <row r="1179" spans="1:25">
      <c r="A1179" s="153">
        <v>2919</v>
      </c>
      <c r="B1179" s="153" t="s">
        <v>164</v>
      </c>
      <c r="C1179" s="153" t="s">
        <v>226</v>
      </c>
      <c r="D1179" s="153" t="s">
        <v>432</v>
      </c>
      <c r="E1179" s="153" t="s">
        <v>133</v>
      </c>
      <c r="F1179" s="136" t="s">
        <v>206</v>
      </c>
      <c r="G1179" s="154">
        <v>54.106756218379999</v>
      </c>
      <c r="H1179" s="154">
        <v>48.905100028</v>
      </c>
      <c r="I1179" s="154">
        <v>5.2016561903799996</v>
      </c>
      <c r="J1179" s="155">
        <f t="shared" si="235"/>
        <v>0.90386309300476964</v>
      </c>
      <c r="K1179" s="155">
        <f t="shared" si="236"/>
        <v>9.6136906995230365E-2</v>
      </c>
      <c r="L1179" s="155">
        <f>IF(F1179="Current ASP",IF(ISERROR(VLOOKUP(A1179,#REF!,3,FALSE)),1,1-VLOOKUP(A1179,#REF!,3,FALSE)),0)</f>
        <v>1</v>
      </c>
      <c r="M1179" s="137">
        <v>7066.9740000000002</v>
      </c>
      <c r="N1179" s="154">
        <f t="shared" si="237"/>
        <v>0</v>
      </c>
      <c r="O1179" s="154">
        <f t="shared" si="238"/>
        <v>6387.5769778242893</v>
      </c>
      <c r="P1179" s="154">
        <f t="shared" si="239"/>
        <v>679.39702217571107</v>
      </c>
      <c r="Q1179" s="154">
        <v>1779.9189059263592</v>
      </c>
      <c r="R1179" s="154">
        <f t="shared" si="240"/>
        <v>0</v>
      </c>
      <c r="S1179" s="154">
        <f t="shared" si="241"/>
        <v>1608.8030076082646</v>
      </c>
      <c r="T1179" s="154">
        <f t="shared" si="242"/>
        <v>171.11589831809459</v>
      </c>
      <c r="U1179" s="154">
        <f t="shared" si="243"/>
        <v>0</v>
      </c>
      <c r="V1179" s="154">
        <f t="shared" si="244"/>
        <v>7996.3799854325534</v>
      </c>
      <c r="W1179" s="154">
        <f t="shared" si="245"/>
        <v>850.51292049380572</v>
      </c>
      <c r="X1179" s="137">
        <f t="shared" si="246"/>
        <v>679.39702217571107</v>
      </c>
      <c r="Y1179" s="137">
        <f t="shared" si="247"/>
        <v>171.11589831809459</v>
      </c>
    </row>
    <row r="1180" spans="1:25">
      <c r="A1180" s="153">
        <v>2920</v>
      </c>
      <c r="B1180" s="153" t="s">
        <v>164</v>
      </c>
      <c r="C1180" s="153" t="s">
        <v>226</v>
      </c>
      <c r="D1180" s="153" t="s">
        <v>433</v>
      </c>
      <c r="E1180" s="153" t="s">
        <v>133</v>
      </c>
      <c r="F1180" s="136" t="s">
        <v>206</v>
      </c>
      <c r="G1180" s="154">
        <v>19.7842388386</v>
      </c>
      <c r="H1180" s="154">
        <v>19.7842388386</v>
      </c>
      <c r="I1180" s="154">
        <v>0</v>
      </c>
      <c r="J1180" s="155">
        <f t="shared" si="235"/>
        <v>1</v>
      </c>
      <c r="K1180" s="155">
        <f t="shared" si="236"/>
        <v>0</v>
      </c>
      <c r="L1180" s="155">
        <f>IF(F1180="Current ASP",IF(ISERROR(VLOOKUP(A1180,#REF!,3,FALSE)),1,1-VLOOKUP(A1180,#REF!,3,FALSE)),0)</f>
        <v>1</v>
      </c>
      <c r="M1180" s="137">
        <v>0</v>
      </c>
      <c r="N1180" s="154">
        <f t="shared" si="237"/>
        <v>0</v>
      </c>
      <c r="O1180" s="154">
        <f t="shared" si="238"/>
        <v>0</v>
      </c>
      <c r="P1180" s="154">
        <f t="shared" si="239"/>
        <v>0</v>
      </c>
      <c r="Q1180" s="154">
        <v>587.45721588504057</v>
      </c>
      <c r="R1180" s="154">
        <f t="shared" si="240"/>
        <v>0</v>
      </c>
      <c r="S1180" s="154">
        <f t="shared" si="241"/>
        <v>587.45721588504057</v>
      </c>
      <c r="T1180" s="154">
        <f t="shared" si="242"/>
        <v>0</v>
      </c>
      <c r="U1180" s="154">
        <f t="shared" si="243"/>
        <v>0</v>
      </c>
      <c r="V1180" s="154">
        <f t="shared" si="244"/>
        <v>587.45721588504057</v>
      </c>
      <c r="W1180" s="154">
        <f t="shared" si="245"/>
        <v>0</v>
      </c>
      <c r="X1180" s="137">
        <f t="shared" si="246"/>
        <v>0</v>
      </c>
      <c r="Y1180" s="137">
        <f t="shared" si="247"/>
        <v>0</v>
      </c>
    </row>
    <row r="1181" spans="1:25">
      <c r="A1181" s="153">
        <v>2921</v>
      </c>
      <c r="B1181" s="153" t="s">
        <v>164</v>
      </c>
      <c r="C1181" s="153" t="s">
        <v>226</v>
      </c>
      <c r="D1181" s="153" t="s">
        <v>434</v>
      </c>
      <c r="E1181" s="153" t="s">
        <v>133</v>
      </c>
      <c r="F1181" s="136" t="s">
        <v>206</v>
      </c>
      <c r="G1181" s="154">
        <v>79.567119351165005</v>
      </c>
      <c r="H1181" s="154">
        <v>78.963737413499999</v>
      </c>
      <c r="I1181" s="154">
        <v>0.60338193766500003</v>
      </c>
      <c r="J1181" s="155">
        <f t="shared" si="235"/>
        <v>0.99241669244047892</v>
      </c>
      <c r="K1181" s="155">
        <f t="shared" si="236"/>
        <v>7.5833075595210797E-3</v>
      </c>
      <c r="L1181" s="155">
        <f>IF(F1181="Current ASP",IF(ISERROR(VLOOKUP(A1181,#REF!,3,FALSE)),1,1-VLOOKUP(A1181,#REF!,3,FALSE)),0)</f>
        <v>1</v>
      </c>
      <c r="M1181" s="137">
        <v>4147.59</v>
      </c>
      <c r="N1181" s="154">
        <f t="shared" si="237"/>
        <v>0</v>
      </c>
      <c r="O1181" s="154">
        <f t="shared" si="238"/>
        <v>4116.1375493992064</v>
      </c>
      <c r="P1181" s="154">
        <f t="shared" si="239"/>
        <v>31.452450600794037</v>
      </c>
      <c r="Q1181" s="154">
        <v>248.04968610422998</v>
      </c>
      <c r="R1181" s="154">
        <f t="shared" si="240"/>
        <v>0</v>
      </c>
      <c r="S1181" s="154">
        <f t="shared" si="241"/>
        <v>246.16864904445893</v>
      </c>
      <c r="T1181" s="154">
        <f t="shared" si="242"/>
        <v>1.8810370597710382</v>
      </c>
      <c r="U1181" s="154">
        <f t="shared" si="243"/>
        <v>0</v>
      </c>
      <c r="V1181" s="154">
        <f t="shared" si="244"/>
        <v>4362.3061984436654</v>
      </c>
      <c r="W1181" s="154">
        <f t="shared" si="245"/>
        <v>33.333487660565076</v>
      </c>
      <c r="X1181" s="137">
        <f t="shared" si="246"/>
        <v>31.452450600794037</v>
      </c>
      <c r="Y1181" s="137">
        <f t="shared" si="247"/>
        <v>1.8810370597710382</v>
      </c>
    </row>
    <row r="1182" spans="1:25">
      <c r="A1182" s="153">
        <v>2922</v>
      </c>
      <c r="B1182" s="153" t="s">
        <v>164</v>
      </c>
      <c r="C1182" s="153" t="s">
        <v>226</v>
      </c>
      <c r="D1182" s="153" t="s">
        <v>434</v>
      </c>
      <c r="E1182" s="153" t="s">
        <v>133</v>
      </c>
      <c r="F1182" s="136" t="s">
        <v>206</v>
      </c>
      <c r="G1182" s="154">
        <v>56.59741956426349</v>
      </c>
      <c r="H1182" s="154">
        <v>56.589408295299997</v>
      </c>
      <c r="I1182" s="154">
        <v>8.0112689634899998E-3</v>
      </c>
      <c r="J1182" s="155">
        <f t="shared" si="235"/>
        <v>0.99985845169222964</v>
      </c>
      <c r="K1182" s="155">
        <f t="shared" si="236"/>
        <v>1.415483077703561E-4</v>
      </c>
      <c r="L1182" s="155">
        <f>IF(F1182="Current ASP",IF(ISERROR(VLOOKUP(A1182,#REF!,3,FALSE)),1,1-VLOOKUP(A1182,#REF!,3,FALSE)),0)</f>
        <v>1</v>
      </c>
      <c r="M1182" s="137">
        <v>2094.1799999999998</v>
      </c>
      <c r="N1182" s="154">
        <f t="shared" si="237"/>
        <v>0</v>
      </c>
      <c r="O1182" s="154">
        <f t="shared" si="238"/>
        <v>2093.8835723648335</v>
      </c>
      <c r="P1182" s="154">
        <f t="shared" si="239"/>
        <v>0.29642763516652432</v>
      </c>
      <c r="Q1182" s="154">
        <v>1348.0263512436316</v>
      </c>
      <c r="R1182" s="154">
        <f t="shared" si="240"/>
        <v>0</v>
      </c>
      <c r="S1182" s="154">
        <f t="shared" si="241"/>
        <v>1347.8355403947833</v>
      </c>
      <c r="T1182" s="154">
        <f t="shared" si="242"/>
        <v>0.1908108488483837</v>
      </c>
      <c r="U1182" s="154">
        <f t="shared" si="243"/>
        <v>0</v>
      </c>
      <c r="V1182" s="154">
        <f t="shared" si="244"/>
        <v>3441.719112759617</v>
      </c>
      <c r="W1182" s="154">
        <f t="shared" si="245"/>
        <v>0.48723848401490799</v>
      </c>
      <c r="X1182" s="137">
        <f t="shared" si="246"/>
        <v>0.29642763516652432</v>
      </c>
      <c r="Y1182" s="137">
        <f t="shared" si="247"/>
        <v>0.1908108488483837</v>
      </c>
    </row>
    <row r="1183" spans="1:25">
      <c r="A1183" s="153">
        <v>2923</v>
      </c>
      <c r="B1183" s="153" t="s">
        <v>164</v>
      </c>
      <c r="C1183" s="153" t="s">
        <v>226</v>
      </c>
      <c r="D1183" s="153" t="s">
        <v>435</v>
      </c>
      <c r="E1183" s="153" t="s">
        <v>133</v>
      </c>
      <c r="F1183" s="136" t="s">
        <v>206</v>
      </c>
      <c r="G1183" s="154">
        <v>168.861137206</v>
      </c>
      <c r="H1183" s="154">
        <v>168.861137206</v>
      </c>
      <c r="I1183" s="154">
        <v>0</v>
      </c>
      <c r="J1183" s="155">
        <f t="shared" si="235"/>
        <v>1</v>
      </c>
      <c r="K1183" s="155">
        <f t="shared" si="236"/>
        <v>0</v>
      </c>
      <c r="L1183" s="155">
        <f>IF(F1183="Current ASP",IF(ISERROR(VLOOKUP(A1183,#REF!,3,FALSE)),1,1-VLOOKUP(A1183,#REF!,3,FALSE)),0)</f>
        <v>1</v>
      </c>
      <c r="M1183" s="137">
        <v>9084.6440000000002</v>
      </c>
      <c r="N1183" s="154">
        <f t="shared" si="237"/>
        <v>0</v>
      </c>
      <c r="O1183" s="154">
        <f t="shared" si="238"/>
        <v>9084.6440000000002</v>
      </c>
      <c r="P1183" s="154">
        <f t="shared" si="239"/>
        <v>0</v>
      </c>
      <c r="Q1183" s="154">
        <v>5153.0761596452612</v>
      </c>
      <c r="R1183" s="154">
        <f t="shared" si="240"/>
        <v>0</v>
      </c>
      <c r="S1183" s="154">
        <f t="shared" si="241"/>
        <v>5153.0761596452612</v>
      </c>
      <c r="T1183" s="154">
        <f t="shared" si="242"/>
        <v>0</v>
      </c>
      <c r="U1183" s="154">
        <f t="shared" si="243"/>
        <v>0</v>
      </c>
      <c r="V1183" s="154">
        <f t="shared" si="244"/>
        <v>14237.720159645261</v>
      </c>
      <c r="W1183" s="154">
        <f t="shared" si="245"/>
        <v>0</v>
      </c>
      <c r="X1183" s="137">
        <f t="shared" si="246"/>
        <v>0</v>
      </c>
      <c r="Y1183" s="137">
        <f t="shared" si="247"/>
        <v>0</v>
      </c>
    </row>
    <row r="1184" spans="1:25">
      <c r="A1184" s="153">
        <v>2924</v>
      </c>
      <c r="B1184" s="153" t="s">
        <v>164</v>
      </c>
      <c r="C1184" s="153" t="s">
        <v>226</v>
      </c>
      <c r="D1184" s="153" t="s">
        <v>424</v>
      </c>
      <c r="E1184" s="153" t="s">
        <v>133</v>
      </c>
      <c r="F1184" s="136" t="s">
        <v>206</v>
      </c>
      <c r="G1184" s="154">
        <v>88.470431706896008</v>
      </c>
      <c r="H1184" s="154">
        <v>0.15125943869600178</v>
      </c>
      <c r="I1184" s="154">
        <v>88.319172268200006</v>
      </c>
      <c r="J1184" s="155">
        <f t="shared" si="235"/>
        <v>1.709717425106806E-3</v>
      </c>
      <c r="K1184" s="155">
        <f t="shared" si="236"/>
        <v>0.99829028257489316</v>
      </c>
      <c r="L1184" s="155">
        <f>IF(F1184="Current ASP",IF(ISERROR(VLOOKUP(A1184,#REF!,3,FALSE)),1,1-VLOOKUP(A1184,#REF!,3,FALSE)),0)</f>
        <v>1</v>
      </c>
      <c r="M1184" s="137">
        <v>8503.6697225600001</v>
      </c>
      <c r="N1184" s="154">
        <f t="shared" si="237"/>
        <v>0</v>
      </c>
      <c r="O1184" s="154">
        <f t="shared" si="238"/>
        <v>14.53887230201399</v>
      </c>
      <c r="P1184" s="154">
        <f t="shared" si="239"/>
        <v>8489.130850257985</v>
      </c>
      <c r="Q1184" s="154">
        <v>2230.2293814677878</v>
      </c>
      <c r="R1184" s="154">
        <f t="shared" si="240"/>
        <v>0</v>
      </c>
      <c r="S1184" s="154">
        <f t="shared" si="241"/>
        <v>3.8130620354806508</v>
      </c>
      <c r="T1184" s="154">
        <f t="shared" si="242"/>
        <v>2226.4163194323069</v>
      </c>
      <c r="U1184" s="154">
        <f t="shared" si="243"/>
        <v>0</v>
      </c>
      <c r="V1184" s="154">
        <f t="shared" si="244"/>
        <v>18.35193433749464</v>
      </c>
      <c r="W1184" s="154">
        <f t="shared" si="245"/>
        <v>10715.547169690291</v>
      </c>
      <c r="X1184" s="137">
        <f t="shared" si="246"/>
        <v>8489.130850257985</v>
      </c>
      <c r="Y1184" s="137">
        <f t="shared" si="247"/>
        <v>2226.4163194323069</v>
      </c>
    </row>
    <row r="1185" spans="1:25">
      <c r="A1185" s="153">
        <v>2925</v>
      </c>
      <c r="B1185" s="153" t="s">
        <v>164</v>
      </c>
      <c r="C1185" s="153" t="s">
        <v>226</v>
      </c>
      <c r="D1185" s="153" t="s">
        <v>424</v>
      </c>
      <c r="E1185" s="153" t="s">
        <v>133</v>
      </c>
      <c r="F1185" s="136" t="s">
        <v>206</v>
      </c>
      <c r="G1185" s="154">
        <v>41.54419035155</v>
      </c>
      <c r="H1185" s="154">
        <v>3.3651252243899989</v>
      </c>
      <c r="I1185" s="154">
        <v>38.179065127160001</v>
      </c>
      <c r="J1185" s="155">
        <f t="shared" si="235"/>
        <v>8.1001102582913792E-2</v>
      </c>
      <c r="K1185" s="155">
        <f t="shared" si="236"/>
        <v>0.91899889741708618</v>
      </c>
      <c r="L1185" s="155">
        <f>IF(F1185="Current ASP",IF(ISERROR(VLOOKUP(A1185,#REF!,3,FALSE)),1,1-VLOOKUP(A1185,#REF!,3,FALSE)),0)</f>
        <v>1</v>
      </c>
      <c r="M1185" s="137">
        <v>1607.66644006</v>
      </c>
      <c r="N1185" s="154">
        <f t="shared" si="237"/>
        <v>0</v>
      </c>
      <c r="O1185" s="154">
        <f t="shared" si="238"/>
        <v>130.2227542304079</v>
      </c>
      <c r="P1185" s="154">
        <f t="shared" si="239"/>
        <v>1477.4436858295921</v>
      </c>
      <c r="Q1185" s="154">
        <v>1616.3926101667607</v>
      </c>
      <c r="R1185" s="154">
        <f t="shared" si="240"/>
        <v>0</v>
      </c>
      <c r="S1185" s="154">
        <f t="shared" si="241"/>
        <v>130.92958363038156</v>
      </c>
      <c r="T1185" s="154">
        <f t="shared" si="242"/>
        <v>1485.4630265363792</v>
      </c>
      <c r="U1185" s="154">
        <f t="shared" si="243"/>
        <v>0</v>
      </c>
      <c r="V1185" s="154">
        <f t="shared" si="244"/>
        <v>261.15233786078943</v>
      </c>
      <c r="W1185" s="154">
        <f t="shared" si="245"/>
        <v>2962.9067123659715</v>
      </c>
      <c r="X1185" s="137">
        <f t="shared" si="246"/>
        <v>1477.4436858295921</v>
      </c>
      <c r="Y1185" s="137">
        <f t="shared" si="247"/>
        <v>1485.4630265363792</v>
      </c>
    </row>
    <row r="1186" spans="1:25">
      <c r="A1186" s="153">
        <v>2926</v>
      </c>
      <c r="B1186" s="153" t="s">
        <v>164</v>
      </c>
      <c r="C1186" s="153" t="s">
        <v>226</v>
      </c>
      <c r="D1186" s="153" t="s">
        <v>424</v>
      </c>
      <c r="E1186" s="153" t="s">
        <v>133</v>
      </c>
      <c r="F1186" s="136" t="s">
        <v>206</v>
      </c>
      <c r="G1186" s="154">
        <v>65.307562683556995</v>
      </c>
      <c r="H1186" s="154">
        <v>7.5346879256997568E-2</v>
      </c>
      <c r="I1186" s="154">
        <v>65.232215804299997</v>
      </c>
      <c r="J1186" s="155">
        <f t="shared" si="235"/>
        <v>1.1537236448722692E-3</v>
      </c>
      <c r="K1186" s="155">
        <f t="shared" si="236"/>
        <v>0.99884627635512768</v>
      </c>
      <c r="L1186" s="155">
        <f>IF(F1186="Current ASP",IF(ISERROR(VLOOKUP(A1186,#REF!,3,FALSE)),1,1-VLOOKUP(A1186,#REF!,3,FALSE)),0)</f>
        <v>1</v>
      </c>
      <c r="M1186" s="137">
        <v>4476.2651367899998</v>
      </c>
      <c r="N1186" s="154">
        <f t="shared" si="237"/>
        <v>0</v>
      </c>
      <c r="O1186" s="154">
        <f t="shared" si="238"/>
        <v>5.1643729290320257</v>
      </c>
      <c r="P1186" s="154">
        <f t="shared" si="239"/>
        <v>4471.1007638609672</v>
      </c>
      <c r="Q1186" s="154">
        <v>61.44956600563097</v>
      </c>
      <c r="R1186" s="154">
        <f t="shared" si="240"/>
        <v>0</v>
      </c>
      <c r="S1186" s="154">
        <f t="shared" si="241"/>
        <v>7.0895817267835656E-2</v>
      </c>
      <c r="T1186" s="154">
        <f t="shared" si="242"/>
        <v>61.378670188363131</v>
      </c>
      <c r="U1186" s="154">
        <f t="shared" si="243"/>
        <v>0</v>
      </c>
      <c r="V1186" s="154">
        <f t="shared" si="244"/>
        <v>5.2352687462998615</v>
      </c>
      <c r="W1186" s="154">
        <f t="shared" si="245"/>
        <v>4532.4794340493299</v>
      </c>
      <c r="X1186" s="137">
        <f t="shared" si="246"/>
        <v>4471.1007638609672</v>
      </c>
      <c r="Y1186" s="137">
        <f t="shared" si="247"/>
        <v>61.378670188363131</v>
      </c>
    </row>
    <row r="1187" spans="1:25">
      <c r="A1187" s="153">
        <v>2931</v>
      </c>
      <c r="B1187" s="153" t="s">
        <v>164</v>
      </c>
      <c r="C1187" s="153" t="s">
        <v>226</v>
      </c>
      <c r="D1187" s="153" t="s">
        <v>434</v>
      </c>
      <c r="E1187" s="153" t="s">
        <v>133</v>
      </c>
      <c r="F1187" s="136" t="s">
        <v>206</v>
      </c>
      <c r="G1187" s="154">
        <v>50.234636245360001</v>
      </c>
      <c r="H1187" s="154">
        <v>48.878552863000003</v>
      </c>
      <c r="I1187" s="154">
        <v>1.35608338236</v>
      </c>
      <c r="J1187" s="155">
        <f t="shared" si="235"/>
        <v>0.97300501240346382</v>
      </c>
      <c r="K1187" s="155">
        <f t="shared" si="236"/>
        <v>2.699498759653618E-2</v>
      </c>
      <c r="L1187" s="155">
        <f>IF(F1187="Current ASP",IF(ISERROR(VLOOKUP(A1187,#REF!,3,FALSE)),1,1-VLOOKUP(A1187,#REF!,3,FALSE)),0)</f>
        <v>1</v>
      </c>
      <c r="M1187" s="137">
        <v>2403.7052330000001</v>
      </c>
      <c r="N1187" s="154">
        <f t="shared" si="237"/>
        <v>0</v>
      </c>
      <c r="O1187" s="154">
        <f t="shared" si="238"/>
        <v>2338.8172400494359</v>
      </c>
      <c r="P1187" s="154">
        <f t="shared" si="239"/>
        <v>64.887992950564112</v>
      </c>
      <c r="Q1187" s="154">
        <v>1499.1414519983493</v>
      </c>
      <c r="R1187" s="154">
        <f t="shared" si="240"/>
        <v>0</v>
      </c>
      <c r="S1187" s="154">
        <f t="shared" si="241"/>
        <v>1458.6721470962007</v>
      </c>
      <c r="T1187" s="154">
        <f t="shared" si="242"/>
        <v>40.469304902148679</v>
      </c>
      <c r="U1187" s="154">
        <f t="shared" si="243"/>
        <v>0</v>
      </c>
      <c r="V1187" s="154">
        <f t="shared" si="244"/>
        <v>3797.4893871456366</v>
      </c>
      <c r="W1187" s="154">
        <f t="shared" si="245"/>
        <v>105.35729785271279</v>
      </c>
      <c r="X1187" s="137">
        <f t="shared" si="246"/>
        <v>64.887992950564112</v>
      </c>
      <c r="Y1187" s="137">
        <f t="shared" si="247"/>
        <v>40.469304902148679</v>
      </c>
    </row>
    <row r="1188" spans="1:25">
      <c r="A1188" s="153">
        <v>2932</v>
      </c>
      <c r="B1188" s="153" t="s">
        <v>164</v>
      </c>
      <c r="C1188" s="153" t="s">
        <v>226</v>
      </c>
      <c r="D1188" s="153" t="s">
        <v>425</v>
      </c>
      <c r="E1188" s="153" t="s">
        <v>133</v>
      </c>
      <c r="F1188" s="136" t="s">
        <v>206</v>
      </c>
      <c r="G1188" s="154">
        <v>42.574219045299998</v>
      </c>
      <c r="H1188" s="154">
        <v>42.574219045299998</v>
      </c>
      <c r="I1188" s="154">
        <v>0</v>
      </c>
      <c r="J1188" s="155">
        <f t="shared" si="235"/>
        <v>1</v>
      </c>
      <c r="K1188" s="155">
        <f t="shared" si="236"/>
        <v>0</v>
      </c>
      <c r="L1188" s="155">
        <f>IF(F1188="Current ASP",IF(ISERROR(VLOOKUP(A1188,#REF!,3,FALSE)),1,1-VLOOKUP(A1188,#REF!,3,FALSE)),0)</f>
        <v>1</v>
      </c>
      <c r="M1188" s="137">
        <v>1945</v>
      </c>
      <c r="N1188" s="154">
        <f t="shared" si="237"/>
        <v>0</v>
      </c>
      <c r="O1188" s="154">
        <f t="shared" si="238"/>
        <v>1945</v>
      </c>
      <c r="P1188" s="154">
        <f t="shared" si="239"/>
        <v>0</v>
      </c>
      <c r="Q1188" s="154">
        <v>158.24231751953704</v>
      </c>
      <c r="R1188" s="154">
        <f t="shared" si="240"/>
        <v>0</v>
      </c>
      <c r="S1188" s="154">
        <f t="shared" si="241"/>
        <v>158.24231751953704</v>
      </c>
      <c r="T1188" s="154">
        <f t="shared" si="242"/>
        <v>0</v>
      </c>
      <c r="U1188" s="154">
        <f t="shared" si="243"/>
        <v>0</v>
      </c>
      <c r="V1188" s="154">
        <f t="shared" si="244"/>
        <v>2103.2423175195372</v>
      </c>
      <c r="W1188" s="154">
        <f t="shared" si="245"/>
        <v>0</v>
      </c>
      <c r="X1188" s="137">
        <f t="shared" si="246"/>
        <v>0</v>
      </c>
      <c r="Y1188" s="137">
        <f t="shared" si="247"/>
        <v>0</v>
      </c>
    </row>
    <row r="1189" spans="1:25">
      <c r="A1189" s="153">
        <v>2933</v>
      </c>
      <c r="B1189" s="153" t="s">
        <v>164</v>
      </c>
      <c r="C1189" s="153" t="s">
        <v>226</v>
      </c>
      <c r="D1189" s="153" t="s">
        <v>425</v>
      </c>
      <c r="E1189" s="153" t="s">
        <v>133</v>
      </c>
      <c r="F1189" s="136" t="s">
        <v>206</v>
      </c>
      <c r="G1189" s="154">
        <v>9.8911904300100009</v>
      </c>
      <c r="H1189" s="154">
        <v>9.8911904300100009</v>
      </c>
      <c r="I1189" s="154">
        <v>0</v>
      </c>
      <c r="J1189" s="155">
        <f t="shared" si="235"/>
        <v>1</v>
      </c>
      <c r="K1189" s="155">
        <f t="shared" si="236"/>
        <v>0</v>
      </c>
      <c r="L1189" s="155">
        <f>IF(F1189="Current ASP",IF(ISERROR(VLOOKUP(A1189,#REF!,3,FALSE)),1,1-VLOOKUP(A1189,#REF!,3,FALSE)),0)</f>
        <v>1</v>
      </c>
      <c r="M1189" s="137">
        <v>209</v>
      </c>
      <c r="N1189" s="154">
        <f t="shared" si="237"/>
        <v>0</v>
      </c>
      <c r="O1189" s="154">
        <f t="shared" si="238"/>
        <v>209</v>
      </c>
      <c r="P1189" s="154">
        <f t="shared" si="239"/>
        <v>0</v>
      </c>
      <c r="Q1189" s="154">
        <v>65.894134679539818</v>
      </c>
      <c r="R1189" s="154">
        <f t="shared" si="240"/>
        <v>0</v>
      </c>
      <c r="S1189" s="154">
        <f t="shared" si="241"/>
        <v>65.894134679539818</v>
      </c>
      <c r="T1189" s="154">
        <f t="shared" si="242"/>
        <v>0</v>
      </c>
      <c r="U1189" s="154">
        <f t="shared" si="243"/>
        <v>0</v>
      </c>
      <c r="V1189" s="154">
        <f t="shared" si="244"/>
        <v>274.89413467953983</v>
      </c>
      <c r="W1189" s="154">
        <f t="shared" si="245"/>
        <v>0</v>
      </c>
      <c r="X1189" s="137">
        <f t="shared" si="246"/>
        <v>0</v>
      </c>
      <c r="Y1189" s="137">
        <f t="shared" si="247"/>
        <v>0</v>
      </c>
    </row>
    <row r="1190" spans="1:25">
      <c r="A1190" s="153">
        <v>2934</v>
      </c>
      <c r="B1190" s="153" t="s">
        <v>164</v>
      </c>
      <c r="C1190" s="153" t="s">
        <v>226</v>
      </c>
      <c r="D1190" s="153" t="s">
        <v>423</v>
      </c>
      <c r="E1190" s="153" t="s">
        <v>133</v>
      </c>
      <c r="F1190" s="136" t="s">
        <v>206</v>
      </c>
      <c r="G1190" s="154">
        <v>20.7125153442</v>
      </c>
      <c r="H1190" s="154">
        <v>20.7125153442</v>
      </c>
      <c r="I1190" s="154">
        <v>0</v>
      </c>
      <c r="J1190" s="155">
        <f t="shared" si="235"/>
        <v>1</v>
      </c>
      <c r="K1190" s="155">
        <f t="shared" si="236"/>
        <v>0</v>
      </c>
      <c r="L1190" s="155">
        <f>IF(F1190="Current ASP",IF(ISERROR(VLOOKUP(A1190,#REF!,3,FALSE)),1,1-VLOOKUP(A1190,#REF!,3,FALSE)),0)</f>
        <v>1</v>
      </c>
      <c r="M1190" s="137">
        <v>1316</v>
      </c>
      <c r="N1190" s="154">
        <f t="shared" si="237"/>
        <v>0</v>
      </c>
      <c r="O1190" s="154">
        <f t="shared" si="238"/>
        <v>1316</v>
      </c>
      <c r="P1190" s="154">
        <f t="shared" si="239"/>
        <v>0</v>
      </c>
      <c r="Q1190" s="154">
        <v>122.80040175204599</v>
      </c>
      <c r="R1190" s="154">
        <f t="shared" si="240"/>
        <v>0</v>
      </c>
      <c r="S1190" s="154">
        <f t="shared" si="241"/>
        <v>122.80040175204599</v>
      </c>
      <c r="T1190" s="154">
        <f t="shared" si="242"/>
        <v>0</v>
      </c>
      <c r="U1190" s="154">
        <f t="shared" si="243"/>
        <v>0</v>
      </c>
      <c r="V1190" s="154">
        <f t="shared" si="244"/>
        <v>1438.8004017520459</v>
      </c>
      <c r="W1190" s="154">
        <f t="shared" si="245"/>
        <v>0</v>
      </c>
      <c r="X1190" s="137">
        <f t="shared" si="246"/>
        <v>0</v>
      </c>
      <c r="Y1190" s="137">
        <f t="shared" si="247"/>
        <v>0</v>
      </c>
    </row>
    <row r="1191" spans="1:25">
      <c r="A1191" s="153">
        <v>2935</v>
      </c>
      <c r="B1191" s="153" t="s">
        <v>164</v>
      </c>
      <c r="C1191" s="153" t="s">
        <v>226</v>
      </c>
      <c r="D1191" s="153" t="s">
        <v>434</v>
      </c>
      <c r="E1191" s="153" t="s">
        <v>133</v>
      </c>
      <c r="F1191" s="136" t="s">
        <v>206</v>
      </c>
      <c r="G1191" s="154">
        <v>86.2108719557</v>
      </c>
      <c r="H1191" s="154">
        <v>68.528048181100004</v>
      </c>
      <c r="I1191" s="154">
        <v>17.682823774599999</v>
      </c>
      <c r="J1191" s="155">
        <f t="shared" si="235"/>
        <v>0.79488870285772739</v>
      </c>
      <c r="K1191" s="155">
        <f t="shared" si="236"/>
        <v>0.20511129714227261</v>
      </c>
      <c r="L1191" s="155">
        <f>IF(F1191="Current ASP",IF(ISERROR(VLOOKUP(A1191,#REF!,3,FALSE)),1,1-VLOOKUP(A1191,#REF!,3,FALSE)),0)</f>
        <v>1</v>
      </c>
      <c r="M1191" s="137">
        <v>6611.3710000000001</v>
      </c>
      <c r="N1191" s="154">
        <f t="shared" si="237"/>
        <v>0</v>
      </c>
      <c r="O1191" s="154">
        <f t="shared" si="238"/>
        <v>5255.3041183011965</v>
      </c>
      <c r="P1191" s="154">
        <f t="shared" si="239"/>
        <v>1356.0668816988041</v>
      </c>
      <c r="Q1191" s="154">
        <v>2746.1071087642586</v>
      </c>
      <c r="R1191" s="154">
        <f t="shared" si="240"/>
        <v>0</v>
      </c>
      <c r="S1191" s="154">
        <f t="shared" si="241"/>
        <v>2182.8495175940056</v>
      </c>
      <c r="T1191" s="154">
        <f t="shared" si="242"/>
        <v>563.25759117025291</v>
      </c>
      <c r="U1191" s="154">
        <f t="shared" si="243"/>
        <v>0</v>
      </c>
      <c r="V1191" s="154">
        <f t="shared" si="244"/>
        <v>7438.1536358952017</v>
      </c>
      <c r="W1191" s="154">
        <f t="shared" si="245"/>
        <v>1919.324472869057</v>
      </c>
      <c r="X1191" s="137">
        <f t="shared" si="246"/>
        <v>1356.0668816988041</v>
      </c>
      <c r="Y1191" s="137">
        <f t="shared" si="247"/>
        <v>563.25759117025291</v>
      </c>
    </row>
    <row r="1192" spans="1:25">
      <c r="A1192" s="153">
        <v>2936</v>
      </c>
      <c r="B1192" s="153" t="s">
        <v>164</v>
      </c>
      <c r="C1192" s="153" t="s">
        <v>226</v>
      </c>
      <c r="D1192" s="153" t="s">
        <v>424</v>
      </c>
      <c r="E1192" s="153" t="s">
        <v>133</v>
      </c>
      <c r="F1192" s="136" t="s">
        <v>206</v>
      </c>
      <c r="G1192" s="154">
        <v>62.092698138199999</v>
      </c>
      <c r="H1192" s="154">
        <v>0</v>
      </c>
      <c r="I1192" s="154">
        <v>62.092698138199999</v>
      </c>
      <c r="J1192" s="155">
        <f t="shared" si="235"/>
        <v>0</v>
      </c>
      <c r="K1192" s="155">
        <f t="shared" si="236"/>
        <v>1</v>
      </c>
      <c r="L1192" s="155">
        <f>IF(F1192="Current ASP",IF(ISERROR(VLOOKUP(A1192,#REF!,3,FALSE)),1,1-VLOOKUP(A1192,#REF!,3,FALSE)),0)</f>
        <v>1</v>
      </c>
      <c r="M1192" s="137">
        <v>3746.4447632500001</v>
      </c>
      <c r="N1192" s="154">
        <f t="shared" si="237"/>
        <v>0</v>
      </c>
      <c r="O1192" s="154">
        <f t="shared" si="238"/>
        <v>0</v>
      </c>
      <c r="P1192" s="154">
        <f t="shared" si="239"/>
        <v>3746.4447632500001</v>
      </c>
      <c r="Q1192" s="154">
        <v>0</v>
      </c>
      <c r="R1192" s="154">
        <f t="shared" si="240"/>
        <v>0</v>
      </c>
      <c r="S1192" s="154">
        <f t="shared" si="241"/>
        <v>0</v>
      </c>
      <c r="T1192" s="154">
        <f t="shared" si="242"/>
        <v>0</v>
      </c>
      <c r="U1192" s="154">
        <f t="shared" si="243"/>
        <v>0</v>
      </c>
      <c r="V1192" s="154">
        <f t="shared" si="244"/>
        <v>0</v>
      </c>
      <c r="W1192" s="154">
        <f t="shared" si="245"/>
        <v>3746.4447632500001</v>
      </c>
      <c r="X1192" s="137">
        <f t="shared" si="246"/>
        <v>3746.4447632500001</v>
      </c>
      <c r="Y1192" s="137">
        <f t="shared" si="247"/>
        <v>0</v>
      </c>
    </row>
    <row r="1193" spans="1:25">
      <c r="A1193" s="153">
        <v>2937</v>
      </c>
      <c r="B1193" s="153" t="s">
        <v>164</v>
      </c>
      <c r="C1193" s="153" t="s">
        <v>226</v>
      </c>
      <c r="D1193" s="153" t="s">
        <v>424</v>
      </c>
      <c r="E1193" s="153" t="s">
        <v>133</v>
      </c>
      <c r="F1193" s="136" t="s">
        <v>206</v>
      </c>
      <c r="G1193" s="154">
        <v>111.02617465400002</v>
      </c>
      <c r="H1193" s="154">
        <v>38.439669797900009</v>
      </c>
      <c r="I1193" s="154">
        <v>72.586504856100007</v>
      </c>
      <c r="J1193" s="155">
        <f t="shared" si="235"/>
        <v>0.34622168977444018</v>
      </c>
      <c r="K1193" s="155">
        <f t="shared" si="236"/>
        <v>0.65377831022555988</v>
      </c>
      <c r="L1193" s="155">
        <f>IF(F1193="Current ASP",IF(ISERROR(VLOOKUP(A1193,#REF!,3,FALSE)),1,1-VLOOKUP(A1193,#REF!,3,FALSE)),0)</f>
        <v>1</v>
      </c>
      <c r="M1193" s="137">
        <v>7320.1451872199996</v>
      </c>
      <c r="N1193" s="154">
        <f t="shared" si="237"/>
        <v>0</v>
      </c>
      <c r="O1193" s="154">
        <f t="shared" si="238"/>
        <v>2534.393036113544</v>
      </c>
      <c r="P1193" s="154">
        <f t="shared" si="239"/>
        <v>4785.752151106456</v>
      </c>
      <c r="Q1193" s="154">
        <v>0</v>
      </c>
      <c r="R1193" s="154">
        <f t="shared" si="240"/>
        <v>0</v>
      </c>
      <c r="S1193" s="154">
        <f t="shared" si="241"/>
        <v>0</v>
      </c>
      <c r="T1193" s="154">
        <f t="shared" si="242"/>
        <v>0</v>
      </c>
      <c r="U1193" s="154">
        <f t="shared" si="243"/>
        <v>0</v>
      </c>
      <c r="V1193" s="154">
        <f t="shared" si="244"/>
        <v>2534.393036113544</v>
      </c>
      <c r="W1193" s="154">
        <f t="shared" si="245"/>
        <v>4785.752151106456</v>
      </c>
      <c r="X1193" s="137">
        <f t="shared" si="246"/>
        <v>4785.752151106456</v>
      </c>
      <c r="Y1193" s="137">
        <f t="shared" si="247"/>
        <v>0</v>
      </c>
    </row>
    <row r="1194" spans="1:25">
      <c r="A1194" s="153">
        <v>2938</v>
      </c>
      <c r="B1194" s="153" t="s">
        <v>164</v>
      </c>
      <c r="C1194" s="153" t="s">
        <v>226</v>
      </c>
      <c r="D1194" s="153" t="s">
        <v>428</v>
      </c>
      <c r="E1194" s="153" t="s">
        <v>133</v>
      </c>
      <c r="F1194" s="136" t="s">
        <v>206</v>
      </c>
      <c r="G1194" s="154">
        <v>52.897291517900001</v>
      </c>
      <c r="H1194" s="154">
        <v>0</v>
      </c>
      <c r="I1194" s="154">
        <v>52.897291517900001</v>
      </c>
      <c r="J1194" s="155">
        <f t="shared" si="235"/>
        <v>0</v>
      </c>
      <c r="K1194" s="155">
        <f t="shared" si="236"/>
        <v>1</v>
      </c>
      <c r="L1194" s="155">
        <f>IF(F1194="Current ASP",IF(ISERROR(VLOOKUP(A1194,#REF!,3,FALSE)),1,1-VLOOKUP(A1194,#REF!,3,FALSE)),0)</f>
        <v>1</v>
      </c>
      <c r="M1194" s="137">
        <v>3547.0505343200002</v>
      </c>
      <c r="N1194" s="154">
        <f t="shared" si="237"/>
        <v>0</v>
      </c>
      <c r="O1194" s="154">
        <f t="shared" si="238"/>
        <v>0</v>
      </c>
      <c r="P1194" s="154">
        <f t="shared" si="239"/>
        <v>3547.0505343200002</v>
      </c>
      <c r="Q1194" s="154">
        <v>0</v>
      </c>
      <c r="R1194" s="154">
        <f t="shared" si="240"/>
        <v>0</v>
      </c>
      <c r="S1194" s="154">
        <f t="shared" si="241"/>
        <v>0</v>
      </c>
      <c r="T1194" s="154">
        <f t="shared" si="242"/>
        <v>0</v>
      </c>
      <c r="U1194" s="154">
        <f t="shared" si="243"/>
        <v>0</v>
      </c>
      <c r="V1194" s="154">
        <f t="shared" si="244"/>
        <v>0</v>
      </c>
      <c r="W1194" s="154">
        <f t="shared" si="245"/>
        <v>3547.0505343200002</v>
      </c>
      <c r="X1194" s="137">
        <f t="shared" si="246"/>
        <v>3547.0505343200002</v>
      </c>
      <c r="Y1194" s="137">
        <f t="shared" si="247"/>
        <v>0</v>
      </c>
    </row>
    <row r="1195" spans="1:25">
      <c r="A1195" s="153">
        <v>2939</v>
      </c>
      <c r="B1195" s="153" t="s">
        <v>164</v>
      </c>
      <c r="C1195" s="153" t="s">
        <v>226</v>
      </c>
      <c r="D1195" s="153" t="s">
        <v>428</v>
      </c>
      <c r="E1195" s="153" t="s">
        <v>133</v>
      </c>
      <c r="F1195" s="136" t="s">
        <v>206</v>
      </c>
      <c r="G1195" s="154">
        <v>52.3822249081</v>
      </c>
      <c r="H1195" s="154">
        <v>0</v>
      </c>
      <c r="I1195" s="154">
        <v>52.3822249081</v>
      </c>
      <c r="J1195" s="155">
        <f t="shared" si="235"/>
        <v>0</v>
      </c>
      <c r="K1195" s="155">
        <f t="shared" si="236"/>
        <v>1</v>
      </c>
      <c r="L1195" s="155">
        <f>IF(F1195="Current ASP",IF(ISERROR(VLOOKUP(A1195,#REF!,3,FALSE)),1,1-VLOOKUP(A1195,#REF!,3,FALSE)),0)</f>
        <v>1</v>
      </c>
      <c r="M1195" s="137">
        <v>2896.4733584999999</v>
      </c>
      <c r="N1195" s="154">
        <f t="shared" si="237"/>
        <v>0</v>
      </c>
      <c r="O1195" s="154">
        <f t="shared" si="238"/>
        <v>0</v>
      </c>
      <c r="P1195" s="154">
        <f t="shared" si="239"/>
        <v>2896.4733584999999</v>
      </c>
      <c r="Q1195" s="154">
        <v>0</v>
      </c>
      <c r="R1195" s="154">
        <f t="shared" si="240"/>
        <v>0</v>
      </c>
      <c r="S1195" s="154">
        <f t="shared" si="241"/>
        <v>0</v>
      </c>
      <c r="T1195" s="154">
        <f t="shared" si="242"/>
        <v>0</v>
      </c>
      <c r="U1195" s="154">
        <f t="shared" si="243"/>
        <v>0</v>
      </c>
      <c r="V1195" s="154">
        <f t="shared" si="244"/>
        <v>0</v>
      </c>
      <c r="W1195" s="154">
        <f t="shared" si="245"/>
        <v>2896.4733584999999</v>
      </c>
      <c r="X1195" s="137">
        <f t="shared" si="246"/>
        <v>2896.4733584999999</v>
      </c>
      <c r="Y1195" s="137">
        <f t="shared" si="247"/>
        <v>0</v>
      </c>
    </row>
    <row r="1196" spans="1:25">
      <c r="A1196" s="153">
        <v>3001</v>
      </c>
      <c r="B1196" s="153" t="s">
        <v>164</v>
      </c>
      <c r="C1196" s="153" t="s">
        <v>165</v>
      </c>
      <c r="D1196" s="153" t="s">
        <v>436</v>
      </c>
      <c r="E1196" s="153" t="s">
        <v>167</v>
      </c>
      <c r="F1196" s="136" t="s">
        <v>168</v>
      </c>
      <c r="G1196" s="154">
        <v>29.0363868078</v>
      </c>
      <c r="H1196" s="154">
        <v>0</v>
      </c>
      <c r="I1196" s="154">
        <v>0</v>
      </c>
      <c r="J1196" s="155">
        <f t="shared" si="235"/>
        <v>0</v>
      </c>
      <c r="K1196" s="155">
        <f t="shared" si="236"/>
        <v>0</v>
      </c>
      <c r="L1196" s="155">
        <f>IF(F1196="Current ASP",IF(ISERROR(VLOOKUP(A1196,#REF!,3,FALSE)),1,1-VLOOKUP(A1196,#REF!,3,FALSE)),0)</f>
        <v>0</v>
      </c>
      <c r="M1196" s="137">
        <v>1288.48959726</v>
      </c>
      <c r="N1196" s="154">
        <f t="shared" si="237"/>
        <v>1288.48959726</v>
      </c>
      <c r="O1196" s="154">
        <f t="shared" si="238"/>
        <v>0</v>
      </c>
      <c r="P1196" s="154">
        <f t="shared" si="239"/>
        <v>0</v>
      </c>
      <c r="Q1196" s="154">
        <v>226.47780353224695</v>
      </c>
      <c r="R1196" s="154">
        <f t="shared" si="240"/>
        <v>226.47780353224695</v>
      </c>
      <c r="S1196" s="154">
        <f t="shared" si="241"/>
        <v>0</v>
      </c>
      <c r="T1196" s="154">
        <f t="shared" si="242"/>
        <v>0</v>
      </c>
      <c r="U1196" s="154">
        <f t="shared" si="243"/>
        <v>1514.967400792247</v>
      </c>
      <c r="V1196" s="154">
        <f t="shared" si="244"/>
        <v>0</v>
      </c>
      <c r="W1196" s="154">
        <f t="shared" si="245"/>
        <v>0</v>
      </c>
      <c r="X1196" s="137">
        <f t="shared" si="246"/>
        <v>0</v>
      </c>
      <c r="Y1196" s="137">
        <f t="shared" si="247"/>
        <v>0</v>
      </c>
    </row>
    <row r="1197" spans="1:25">
      <c r="A1197" s="153">
        <v>3002</v>
      </c>
      <c r="B1197" s="153" t="s">
        <v>164</v>
      </c>
      <c r="C1197" s="153" t="s">
        <v>165</v>
      </c>
      <c r="D1197" s="153" t="s">
        <v>436</v>
      </c>
      <c r="E1197" s="153" t="s">
        <v>167</v>
      </c>
      <c r="F1197" s="136" t="s">
        <v>168</v>
      </c>
      <c r="G1197" s="154">
        <v>38.015496214700001</v>
      </c>
      <c r="H1197" s="154">
        <v>0</v>
      </c>
      <c r="I1197" s="154">
        <v>0</v>
      </c>
      <c r="J1197" s="155">
        <f t="shared" si="235"/>
        <v>0</v>
      </c>
      <c r="K1197" s="155">
        <f t="shared" si="236"/>
        <v>0</v>
      </c>
      <c r="L1197" s="155">
        <f>IF(F1197="Current ASP",IF(ISERROR(VLOOKUP(A1197,#REF!,3,FALSE)),1,1-VLOOKUP(A1197,#REF!,3,FALSE)),0)</f>
        <v>0</v>
      </c>
      <c r="M1197" s="137">
        <v>1213.5403236100001</v>
      </c>
      <c r="N1197" s="154">
        <f t="shared" si="237"/>
        <v>1213.5403236100001</v>
      </c>
      <c r="O1197" s="154">
        <f t="shared" si="238"/>
        <v>0</v>
      </c>
      <c r="P1197" s="154">
        <f t="shared" si="239"/>
        <v>0</v>
      </c>
      <c r="Q1197" s="154">
        <v>476.81080517482121</v>
      </c>
      <c r="R1197" s="154">
        <f t="shared" si="240"/>
        <v>476.81080517482121</v>
      </c>
      <c r="S1197" s="154">
        <f t="shared" si="241"/>
        <v>0</v>
      </c>
      <c r="T1197" s="154">
        <f t="shared" si="242"/>
        <v>0</v>
      </c>
      <c r="U1197" s="154">
        <f t="shared" si="243"/>
        <v>1690.3511287848214</v>
      </c>
      <c r="V1197" s="154">
        <f t="shared" si="244"/>
        <v>0</v>
      </c>
      <c r="W1197" s="154">
        <f t="shared" si="245"/>
        <v>0</v>
      </c>
      <c r="X1197" s="137">
        <f t="shared" si="246"/>
        <v>0</v>
      </c>
      <c r="Y1197" s="137">
        <f t="shared" si="247"/>
        <v>0</v>
      </c>
    </row>
    <row r="1198" spans="1:25">
      <c r="A1198" s="153">
        <v>3003</v>
      </c>
      <c r="B1198" s="153" t="s">
        <v>164</v>
      </c>
      <c r="C1198" s="153" t="s">
        <v>165</v>
      </c>
      <c r="D1198" s="153" t="s">
        <v>437</v>
      </c>
      <c r="E1198" s="153" t="s">
        <v>167</v>
      </c>
      <c r="F1198" s="136" t="s">
        <v>168</v>
      </c>
      <c r="G1198" s="154">
        <v>68.684712173899996</v>
      </c>
      <c r="H1198" s="154">
        <v>0</v>
      </c>
      <c r="I1198" s="154">
        <v>0</v>
      </c>
      <c r="J1198" s="155">
        <f t="shared" si="235"/>
        <v>0</v>
      </c>
      <c r="K1198" s="155">
        <f t="shared" si="236"/>
        <v>0</v>
      </c>
      <c r="L1198" s="155">
        <f>IF(F1198="Current ASP",IF(ISERROR(VLOOKUP(A1198,#REF!,3,FALSE)),1,1-VLOOKUP(A1198,#REF!,3,FALSE)),0)</f>
        <v>0</v>
      </c>
      <c r="M1198" s="137">
        <v>1939.9103880099999</v>
      </c>
      <c r="N1198" s="154">
        <f t="shared" si="237"/>
        <v>1939.9103880099999</v>
      </c>
      <c r="O1198" s="154">
        <f t="shared" si="238"/>
        <v>0</v>
      </c>
      <c r="P1198" s="154">
        <f t="shared" si="239"/>
        <v>0</v>
      </c>
      <c r="Q1198" s="154">
        <v>196.16583652946858</v>
      </c>
      <c r="R1198" s="154">
        <f t="shared" si="240"/>
        <v>196.16583652946858</v>
      </c>
      <c r="S1198" s="154">
        <f t="shared" si="241"/>
        <v>0</v>
      </c>
      <c r="T1198" s="154">
        <f t="shared" si="242"/>
        <v>0</v>
      </c>
      <c r="U1198" s="154">
        <f t="shared" si="243"/>
        <v>2136.0762245394685</v>
      </c>
      <c r="V1198" s="154">
        <f t="shared" si="244"/>
        <v>0</v>
      </c>
      <c r="W1198" s="154">
        <f t="shared" si="245"/>
        <v>0</v>
      </c>
      <c r="X1198" s="137">
        <f t="shared" si="246"/>
        <v>0</v>
      </c>
      <c r="Y1198" s="137">
        <f t="shared" si="247"/>
        <v>0</v>
      </c>
    </row>
    <row r="1199" spans="1:25">
      <c r="A1199" s="153">
        <v>3004</v>
      </c>
      <c r="B1199" s="153" t="s">
        <v>164</v>
      </c>
      <c r="C1199" s="153" t="s">
        <v>165</v>
      </c>
      <c r="D1199" s="153" t="s">
        <v>437</v>
      </c>
      <c r="E1199" s="153" t="s">
        <v>167</v>
      </c>
      <c r="F1199" s="136" t="s">
        <v>168</v>
      </c>
      <c r="G1199" s="154">
        <v>55.794751584399997</v>
      </c>
      <c r="H1199" s="154">
        <v>0</v>
      </c>
      <c r="I1199" s="154">
        <v>0</v>
      </c>
      <c r="J1199" s="155">
        <f t="shared" si="235"/>
        <v>0</v>
      </c>
      <c r="K1199" s="155">
        <f t="shared" si="236"/>
        <v>0</v>
      </c>
      <c r="L1199" s="155">
        <f>IF(F1199="Current ASP",IF(ISERROR(VLOOKUP(A1199,#REF!,3,FALSE)),1,1-VLOOKUP(A1199,#REF!,3,FALSE)),0)</f>
        <v>0</v>
      </c>
      <c r="M1199" s="137">
        <v>2109.74224865</v>
      </c>
      <c r="N1199" s="154">
        <f t="shared" si="237"/>
        <v>2109.74224865</v>
      </c>
      <c r="O1199" s="154">
        <f t="shared" si="238"/>
        <v>0</v>
      </c>
      <c r="P1199" s="154">
        <f t="shared" si="239"/>
        <v>0</v>
      </c>
      <c r="Q1199" s="154">
        <v>482.13105261411073</v>
      </c>
      <c r="R1199" s="154">
        <f t="shared" si="240"/>
        <v>482.13105261411073</v>
      </c>
      <c r="S1199" s="154">
        <f t="shared" si="241"/>
        <v>0</v>
      </c>
      <c r="T1199" s="154">
        <f t="shared" si="242"/>
        <v>0</v>
      </c>
      <c r="U1199" s="154">
        <f t="shared" si="243"/>
        <v>2591.8733012641105</v>
      </c>
      <c r="V1199" s="154">
        <f t="shared" si="244"/>
        <v>0</v>
      </c>
      <c r="W1199" s="154">
        <f t="shared" si="245"/>
        <v>0</v>
      </c>
      <c r="X1199" s="137">
        <f t="shared" si="246"/>
        <v>0</v>
      </c>
      <c r="Y1199" s="137">
        <f t="shared" si="247"/>
        <v>0</v>
      </c>
    </row>
    <row r="1200" spans="1:25">
      <c r="A1200" s="153">
        <v>3005</v>
      </c>
      <c r="B1200" s="153" t="s">
        <v>164</v>
      </c>
      <c r="C1200" s="153" t="s">
        <v>165</v>
      </c>
      <c r="D1200" s="153" t="s">
        <v>437</v>
      </c>
      <c r="E1200" s="153" t="s">
        <v>167</v>
      </c>
      <c r="F1200" s="136" t="s">
        <v>168</v>
      </c>
      <c r="G1200" s="154">
        <v>57.384374016199999</v>
      </c>
      <c r="H1200" s="154">
        <v>0</v>
      </c>
      <c r="I1200" s="154">
        <v>0</v>
      </c>
      <c r="J1200" s="155">
        <f t="shared" si="235"/>
        <v>0</v>
      </c>
      <c r="K1200" s="155">
        <f t="shared" si="236"/>
        <v>0</v>
      </c>
      <c r="L1200" s="155">
        <f>IF(F1200="Current ASP",IF(ISERROR(VLOOKUP(A1200,#REF!,3,FALSE)),1,1-VLOOKUP(A1200,#REF!,3,FALSE)),0)</f>
        <v>0</v>
      </c>
      <c r="M1200" s="137">
        <v>944.83921541699999</v>
      </c>
      <c r="N1200" s="154">
        <f t="shared" si="237"/>
        <v>944.83921541699999</v>
      </c>
      <c r="O1200" s="154">
        <f t="shared" si="238"/>
        <v>0</v>
      </c>
      <c r="P1200" s="154">
        <f t="shared" si="239"/>
        <v>0</v>
      </c>
      <c r="Q1200" s="154">
        <v>535.49290229435871</v>
      </c>
      <c r="R1200" s="154">
        <f t="shared" si="240"/>
        <v>535.49290229435871</v>
      </c>
      <c r="S1200" s="154">
        <f t="shared" si="241"/>
        <v>0</v>
      </c>
      <c r="T1200" s="154">
        <f t="shared" si="242"/>
        <v>0</v>
      </c>
      <c r="U1200" s="154">
        <f t="shared" si="243"/>
        <v>1480.3321177113587</v>
      </c>
      <c r="V1200" s="154">
        <f t="shared" si="244"/>
        <v>0</v>
      </c>
      <c r="W1200" s="154">
        <f t="shared" si="245"/>
        <v>0</v>
      </c>
      <c r="X1200" s="137">
        <f t="shared" si="246"/>
        <v>0</v>
      </c>
      <c r="Y1200" s="137">
        <f t="shared" si="247"/>
        <v>0</v>
      </c>
    </row>
    <row r="1201" spans="1:25">
      <c r="A1201" s="153">
        <v>3006</v>
      </c>
      <c r="B1201" s="153" t="s">
        <v>164</v>
      </c>
      <c r="C1201" s="153" t="s">
        <v>165</v>
      </c>
      <c r="D1201" s="153" t="s">
        <v>437</v>
      </c>
      <c r="E1201" s="153" t="s">
        <v>167</v>
      </c>
      <c r="F1201" s="136" t="s">
        <v>168</v>
      </c>
      <c r="G1201" s="154">
        <v>47.681951805200001</v>
      </c>
      <c r="H1201" s="154">
        <v>0</v>
      </c>
      <c r="I1201" s="154">
        <v>0</v>
      </c>
      <c r="J1201" s="155">
        <f t="shared" si="235"/>
        <v>0</v>
      </c>
      <c r="K1201" s="155">
        <f t="shared" si="236"/>
        <v>0</v>
      </c>
      <c r="L1201" s="155">
        <f>IF(F1201="Current ASP",IF(ISERROR(VLOOKUP(A1201,#REF!,3,FALSE)),1,1-VLOOKUP(A1201,#REF!,3,FALSE)),0)</f>
        <v>0</v>
      </c>
      <c r="M1201" s="137">
        <v>1835.4598082800001</v>
      </c>
      <c r="N1201" s="154">
        <f t="shared" si="237"/>
        <v>1835.4598082800001</v>
      </c>
      <c r="O1201" s="154">
        <f t="shared" si="238"/>
        <v>0</v>
      </c>
      <c r="P1201" s="154">
        <f t="shared" si="239"/>
        <v>0</v>
      </c>
      <c r="Q1201" s="154">
        <v>150.55505406784633</v>
      </c>
      <c r="R1201" s="154">
        <f t="shared" si="240"/>
        <v>150.55505406784633</v>
      </c>
      <c r="S1201" s="154">
        <f t="shared" si="241"/>
        <v>0</v>
      </c>
      <c r="T1201" s="154">
        <f t="shared" si="242"/>
        <v>0</v>
      </c>
      <c r="U1201" s="154">
        <f t="shared" si="243"/>
        <v>1986.0148623478465</v>
      </c>
      <c r="V1201" s="154">
        <f t="shared" si="244"/>
        <v>0</v>
      </c>
      <c r="W1201" s="154">
        <f t="shared" si="245"/>
        <v>0</v>
      </c>
      <c r="X1201" s="137">
        <f t="shared" si="246"/>
        <v>0</v>
      </c>
      <c r="Y1201" s="137">
        <f t="shared" si="247"/>
        <v>0</v>
      </c>
    </row>
    <row r="1202" spans="1:25">
      <c r="A1202" s="153">
        <v>3007</v>
      </c>
      <c r="B1202" s="153" t="s">
        <v>164</v>
      </c>
      <c r="C1202" s="153" t="s">
        <v>165</v>
      </c>
      <c r="D1202" s="153" t="s">
        <v>437</v>
      </c>
      <c r="E1202" s="153" t="s">
        <v>167</v>
      </c>
      <c r="F1202" s="136" t="s">
        <v>168</v>
      </c>
      <c r="G1202" s="154">
        <v>22.489477666300001</v>
      </c>
      <c r="H1202" s="154">
        <v>0</v>
      </c>
      <c r="I1202" s="154">
        <v>0</v>
      </c>
      <c r="J1202" s="155">
        <f t="shared" si="235"/>
        <v>0</v>
      </c>
      <c r="K1202" s="155">
        <f t="shared" si="236"/>
        <v>0</v>
      </c>
      <c r="L1202" s="155">
        <f>IF(F1202="Current ASP",IF(ISERROR(VLOOKUP(A1202,#REF!,3,FALSE)),1,1-VLOOKUP(A1202,#REF!,3,FALSE)),0)</f>
        <v>0</v>
      </c>
      <c r="M1202" s="137">
        <v>0</v>
      </c>
      <c r="N1202" s="154">
        <f t="shared" si="237"/>
        <v>0</v>
      </c>
      <c r="O1202" s="154">
        <f t="shared" si="238"/>
        <v>0</v>
      </c>
      <c r="P1202" s="154">
        <f t="shared" si="239"/>
        <v>0</v>
      </c>
      <c r="Q1202" s="154">
        <v>2366.1338668357694</v>
      </c>
      <c r="R1202" s="154">
        <f t="shared" si="240"/>
        <v>2366.1338668357694</v>
      </c>
      <c r="S1202" s="154">
        <f t="shared" si="241"/>
        <v>0</v>
      </c>
      <c r="T1202" s="154">
        <f t="shared" si="242"/>
        <v>0</v>
      </c>
      <c r="U1202" s="154">
        <f t="shared" si="243"/>
        <v>2366.1338668357694</v>
      </c>
      <c r="V1202" s="154">
        <f t="shared" si="244"/>
        <v>0</v>
      </c>
      <c r="W1202" s="154">
        <f t="shared" si="245"/>
        <v>0</v>
      </c>
      <c r="X1202" s="137">
        <f t="shared" si="246"/>
        <v>0</v>
      </c>
      <c r="Y1202" s="137">
        <f t="shared" si="247"/>
        <v>0</v>
      </c>
    </row>
    <row r="1203" spans="1:25">
      <c r="A1203" s="153">
        <v>3008</v>
      </c>
      <c r="B1203" s="153" t="s">
        <v>164</v>
      </c>
      <c r="C1203" s="153" t="s">
        <v>165</v>
      </c>
      <c r="D1203" s="153" t="s">
        <v>437</v>
      </c>
      <c r="E1203" s="153" t="s">
        <v>167</v>
      </c>
      <c r="F1203" s="136" t="s">
        <v>168</v>
      </c>
      <c r="G1203" s="154">
        <v>24.670830294000002</v>
      </c>
      <c r="H1203" s="154">
        <v>0</v>
      </c>
      <c r="I1203" s="154">
        <v>0</v>
      </c>
      <c r="J1203" s="155">
        <f t="shared" si="235"/>
        <v>0</v>
      </c>
      <c r="K1203" s="155">
        <f t="shared" si="236"/>
        <v>0</v>
      </c>
      <c r="L1203" s="155">
        <f>IF(F1203="Current ASP",IF(ISERROR(VLOOKUP(A1203,#REF!,3,FALSE)),1,1-VLOOKUP(A1203,#REF!,3,FALSE)),0)</f>
        <v>0</v>
      </c>
      <c r="M1203" s="137">
        <v>613.148824021</v>
      </c>
      <c r="N1203" s="154">
        <f t="shared" si="237"/>
        <v>613.148824021</v>
      </c>
      <c r="O1203" s="154">
        <f t="shared" si="238"/>
        <v>0</v>
      </c>
      <c r="P1203" s="154">
        <f t="shared" si="239"/>
        <v>0</v>
      </c>
      <c r="Q1203" s="154">
        <v>191.96042584283387</v>
      </c>
      <c r="R1203" s="154">
        <f t="shared" si="240"/>
        <v>191.96042584283387</v>
      </c>
      <c r="S1203" s="154">
        <f t="shared" si="241"/>
        <v>0</v>
      </c>
      <c r="T1203" s="154">
        <f t="shared" si="242"/>
        <v>0</v>
      </c>
      <c r="U1203" s="154">
        <f t="shared" si="243"/>
        <v>805.10924986383384</v>
      </c>
      <c r="V1203" s="154">
        <f t="shared" si="244"/>
        <v>0</v>
      </c>
      <c r="W1203" s="154">
        <f t="shared" si="245"/>
        <v>0</v>
      </c>
      <c r="X1203" s="137">
        <f t="shared" si="246"/>
        <v>0</v>
      </c>
      <c r="Y1203" s="137">
        <f t="shared" si="247"/>
        <v>0</v>
      </c>
    </row>
    <row r="1204" spans="1:25">
      <c r="A1204" s="153">
        <v>3009</v>
      </c>
      <c r="B1204" s="153" t="s">
        <v>164</v>
      </c>
      <c r="C1204" s="153" t="s">
        <v>165</v>
      </c>
      <c r="D1204" s="153" t="s">
        <v>438</v>
      </c>
      <c r="E1204" s="153" t="s">
        <v>167</v>
      </c>
      <c r="F1204" s="136" t="s">
        <v>168</v>
      </c>
      <c r="G1204" s="154">
        <v>31.863492952800001</v>
      </c>
      <c r="H1204" s="154">
        <v>0</v>
      </c>
      <c r="I1204" s="154">
        <v>0</v>
      </c>
      <c r="J1204" s="155">
        <f t="shared" si="235"/>
        <v>0</v>
      </c>
      <c r="K1204" s="155">
        <f t="shared" si="236"/>
        <v>0</v>
      </c>
      <c r="L1204" s="155">
        <f>IF(F1204="Current ASP",IF(ISERROR(VLOOKUP(A1204,#REF!,3,FALSE)),1,1-VLOOKUP(A1204,#REF!,3,FALSE)),0)</f>
        <v>0</v>
      </c>
      <c r="M1204" s="137">
        <v>1020.58581826</v>
      </c>
      <c r="N1204" s="154">
        <f t="shared" si="237"/>
        <v>1020.58581826</v>
      </c>
      <c r="O1204" s="154">
        <f t="shared" si="238"/>
        <v>0</v>
      </c>
      <c r="P1204" s="154">
        <f t="shared" si="239"/>
        <v>0</v>
      </c>
      <c r="Q1204" s="154">
        <v>468.08476065699324</v>
      </c>
      <c r="R1204" s="154">
        <f t="shared" si="240"/>
        <v>468.08476065699324</v>
      </c>
      <c r="S1204" s="154">
        <f t="shared" si="241"/>
        <v>0</v>
      </c>
      <c r="T1204" s="154">
        <f t="shared" si="242"/>
        <v>0</v>
      </c>
      <c r="U1204" s="154">
        <f t="shared" si="243"/>
        <v>1488.6705789169932</v>
      </c>
      <c r="V1204" s="154">
        <f t="shared" si="244"/>
        <v>0</v>
      </c>
      <c r="W1204" s="154">
        <f t="shared" si="245"/>
        <v>0</v>
      </c>
      <c r="X1204" s="137">
        <f t="shared" si="246"/>
        <v>0</v>
      </c>
      <c r="Y1204" s="137">
        <f t="shared" si="247"/>
        <v>0</v>
      </c>
    </row>
    <row r="1205" spans="1:25">
      <c r="A1205" s="153">
        <v>3010</v>
      </c>
      <c r="B1205" s="153" t="s">
        <v>164</v>
      </c>
      <c r="C1205" s="153" t="s">
        <v>165</v>
      </c>
      <c r="D1205" s="153" t="s">
        <v>438</v>
      </c>
      <c r="E1205" s="153" t="s">
        <v>167</v>
      </c>
      <c r="F1205" s="136" t="s">
        <v>168</v>
      </c>
      <c r="G1205" s="154">
        <v>26.7205173706</v>
      </c>
      <c r="H1205" s="154">
        <v>0</v>
      </c>
      <c r="I1205" s="154">
        <v>0</v>
      </c>
      <c r="J1205" s="155">
        <f t="shared" si="235"/>
        <v>0</v>
      </c>
      <c r="K1205" s="155">
        <f t="shared" si="236"/>
        <v>0</v>
      </c>
      <c r="L1205" s="155">
        <f>IF(F1205="Current ASP",IF(ISERROR(VLOOKUP(A1205,#REF!,3,FALSE)),1,1-VLOOKUP(A1205,#REF!,3,FALSE)),0)</f>
        <v>0</v>
      </c>
      <c r="M1205" s="137">
        <v>462.452948886</v>
      </c>
      <c r="N1205" s="154">
        <f t="shared" si="237"/>
        <v>462.452948886</v>
      </c>
      <c r="O1205" s="154">
        <f t="shared" si="238"/>
        <v>0</v>
      </c>
      <c r="P1205" s="154">
        <f t="shared" si="239"/>
        <v>0</v>
      </c>
      <c r="Q1205" s="154">
        <v>109.44235695590761</v>
      </c>
      <c r="R1205" s="154">
        <f t="shared" si="240"/>
        <v>109.44235695590761</v>
      </c>
      <c r="S1205" s="154">
        <f t="shared" si="241"/>
        <v>0</v>
      </c>
      <c r="T1205" s="154">
        <f t="shared" si="242"/>
        <v>0</v>
      </c>
      <c r="U1205" s="154">
        <f t="shared" si="243"/>
        <v>571.89530584190766</v>
      </c>
      <c r="V1205" s="154">
        <f t="shared" si="244"/>
        <v>0</v>
      </c>
      <c r="W1205" s="154">
        <f t="shared" si="245"/>
        <v>0</v>
      </c>
      <c r="X1205" s="137">
        <f t="shared" si="246"/>
        <v>0</v>
      </c>
      <c r="Y1205" s="137">
        <f t="shared" si="247"/>
        <v>0</v>
      </c>
    </row>
    <row r="1206" spans="1:25">
      <c r="A1206" s="153">
        <v>3011</v>
      </c>
      <c r="B1206" s="153" t="s">
        <v>164</v>
      </c>
      <c r="C1206" s="153" t="s">
        <v>165</v>
      </c>
      <c r="D1206" s="153" t="s">
        <v>438</v>
      </c>
      <c r="E1206" s="153" t="s">
        <v>167</v>
      </c>
      <c r="F1206" s="136" t="s">
        <v>168</v>
      </c>
      <c r="G1206" s="154">
        <v>64.426858804099993</v>
      </c>
      <c r="H1206" s="154">
        <v>0</v>
      </c>
      <c r="I1206" s="154">
        <v>0</v>
      </c>
      <c r="J1206" s="155">
        <f t="shared" si="235"/>
        <v>0</v>
      </c>
      <c r="K1206" s="155">
        <f t="shared" si="236"/>
        <v>0</v>
      </c>
      <c r="L1206" s="155">
        <f>IF(F1206="Current ASP",IF(ISERROR(VLOOKUP(A1206,#REF!,3,FALSE)),1,1-VLOOKUP(A1206,#REF!,3,FALSE)),0)</f>
        <v>0</v>
      </c>
      <c r="M1206" s="137">
        <v>1997.31833899</v>
      </c>
      <c r="N1206" s="154">
        <f t="shared" si="237"/>
        <v>1997.31833899</v>
      </c>
      <c r="O1206" s="154">
        <f t="shared" si="238"/>
        <v>0</v>
      </c>
      <c r="P1206" s="154">
        <f t="shared" si="239"/>
        <v>0</v>
      </c>
      <c r="Q1206" s="154">
        <v>556.58135405186272</v>
      </c>
      <c r="R1206" s="154">
        <f t="shared" si="240"/>
        <v>556.58135405186272</v>
      </c>
      <c r="S1206" s="154">
        <f t="shared" si="241"/>
        <v>0</v>
      </c>
      <c r="T1206" s="154">
        <f t="shared" si="242"/>
        <v>0</v>
      </c>
      <c r="U1206" s="154">
        <f t="shared" si="243"/>
        <v>2553.8996930418625</v>
      </c>
      <c r="V1206" s="154">
        <f t="shared" si="244"/>
        <v>0</v>
      </c>
      <c r="W1206" s="154">
        <f t="shared" si="245"/>
        <v>0</v>
      </c>
      <c r="X1206" s="137">
        <f t="shared" si="246"/>
        <v>0</v>
      </c>
      <c r="Y1206" s="137">
        <f t="shared" si="247"/>
        <v>0</v>
      </c>
    </row>
    <row r="1207" spans="1:25">
      <c r="A1207" s="153">
        <v>3012</v>
      </c>
      <c r="B1207" s="153" t="s">
        <v>164</v>
      </c>
      <c r="C1207" s="153" t="s">
        <v>165</v>
      </c>
      <c r="D1207" s="153" t="s">
        <v>438</v>
      </c>
      <c r="E1207" s="153" t="s">
        <v>167</v>
      </c>
      <c r="F1207" s="136" t="s">
        <v>168</v>
      </c>
      <c r="G1207" s="154">
        <v>26.258852087899999</v>
      </c>
      <c r="H1207" s="154">
        <v>0</v>
      </c>
      <c r="I1207" s="154">
        <v>0</v>
      </c>
      <c r="J1207" s="155">
        <f t="shared" si="235"/>
        <v>0</v>
      </c>
      <c r="K1207" s="155">
        <f t="shared" si="236"/>
        <v>0</v>
      </c>
      <c r="L1207" s="155">
        <f>IF(F1207="Current ASP",IF(ISERROR(VLOOKUP(A1207,#REF!,3,FALSE)),1,1-VLOOKUP(A1207,#REF!,3,FALSE)),0)</f>
        <v>0</v>
      </c>
      <c r="M1207" s="137">
        <v>885.03926516299998</v>
      </c>
      <c r="N1207" s="154">
        <f t="shared" si="237"/>
        <v>885.03926516299998</v>
      </c>
      <c r="O1207" s="154">
        <f t="shared" si="238"/>
        <v>0</v>
      </c>
      <c r="P1207" s="154">
        <f t="shared" si="239"/>
        <v>0</v>
      </c>
      <c r="Q1207" s="154">
        <v>83.22845311248517</v>
      </c>
      <c r="R1207" s="154">
        <f t="shared" si="240"/>
        <v>83.22845311248517</v>
      </c>
      <c r="S1207" s="154">
        <f t="shared" si="241"/>
        <v>0</v>
      </c>
      <c r="T1207" s="154">
        <f t="shared" si="242"/>
        <v>0</v>
      </c>
      <c r="U1207" s="154">
        <f t="shared" si="243"/>
        <v>968.26771827548509</v>
      </c>
      <c r="V1207" s="154">
        <f t="shared" si="244"/>
        <v>0</v>
      </c>
      <c r="W1207" s="154">
        <f t="shared" si="245"/>
        <v>0</v>
      </c>
      <c r="X1207" s="137">
        <f t="shared" si="246"/>
        <v>0</v>
      </c>
      <c r="Y1207" s="137">
        <f t="shared" si="247"/>
        <v>0</v>
      </c>
    </row>
    <row r="1208" spans="1:25">
      <c r="A1208" s="153">
        <v>3013</v>
      </c>
      <c r="B1208" s="153" t="s">
        <v>164</v>
      </c>
      <c r="C1208" s="153" t="s">
        <v>165</v>
      </c>
      <c r="D1208" s="153" t="s">
        <v>438</v>
      </c>
      <c r="E1208" s="153" t="s">
        <v>167</v>
      </c>
      <c r="F1208" s="136" t="s">
        <v>168</v>
      </c>
      <c r="G1208" s="154">
        <v>63.825682553100002</v>
      </c>
      <c r="H1208" s="154">
        <v>0</v>
      </c>
      <c r="I1208" s="154">
        <v>0</v>
      </c>
      <c r="J1208" s="155">
        <f t="shared" si="235"/>
        <v>0</v>
      </c>
      <c r="K1208" s="155">
        <f t="shared" si="236"/>
        <v>0</v>
      </c>
      <c r="L1208" s="155">
        <f>IF(F1208="Current ASP",IF(ISERROR(VLOOKUP(A1208,#REF!,3,FALSE)),1,1-VLOOKUP(A1208,#REF!,3,FALSE)),0)</f>
        <v>0</v>
      </c>
      <c r="M1208" s="137">
        <v>1699.9132552999999</v>
      </c>
      <c r="N1208" s="154">
        <f t="shared" si="237"/>
        <v>1699.9132552999999</v>
      </c>
      <c r="O1208" s="154">
        <f t="shared" si="238"/>
        <v>0</v>
      </c>
      <c r="P1208" s="154">
        <f t="shared" si="239"/>
        <v>0</v>
      </c>
      <c r="Q1208" s="154">
        <v>305.95049746962212</v>
      </c>
      <c r="R1208" s="154">
        <f t="shared" si="240"/>
        <v>305.95049746962212</v>
      </c>
      <c r="S1208" s="154">
        <f t="shared" si="241"/>
        <v>0</v>
      </c>
      <c r="T1208" s="154">
        <f t="shared" si="242"/>
        <v>0</v>
      </c>
      <c r="U1208" s="154">
        <f t="shared" si="243"/>
        <v>2005.8637527696221</v>
      </c>
      <c r="V1208" s="154">
        <f t="shared" si="244"/>
        <v>0</v>
      </c>
      <c r="W1208" s="154">
        <f t="shared" si="245"/>
        <v>0</v>
      </c>
      <c r="X1208" s="137">
        <f t="shared" si="246"/>
        <v>0</v>
      </c>
      <c r="Y1208" s="137">
        <f t="shared" si="247"/>
        <v>0</v>
      </c>
    </row>
    <row r="1209" spans="1:25">
      <c r="A1209" s="153">
        <v>3014</v>
      </c>
      <c r="B1209" s="153" t="s">
        <v>164</v>
      </c>
      <c r="C1209" s="153" t="s">
        <v>165</v>
      </c>
      <c r="D1209" s="153" t="s">
        <v>439</v>
      </c>
      <c r="E1209" s="153" t="s">
        <v>167</v>
      </c>
      <c r="F1209" s="136" t="s">
        <v>168</v>
      </c>
      <c r="G1209" s="154">
        <v>61.498533377800001</v>
      </c>
      <c r="H1209" s="154">
        <v>0</v>
      </c>
      <c r="I1209" s="154">
        <v>0</v>
      </c>
      <c r="J1209" s="155">
        <f t="shared" si="235"/>
        <v>0</v>
      </c>
      <c r="K1209" s="155">
        <f t="shared" si="236"/>
        <v>0</v>
      </c>
      <c r="L1209" s="155">
        <f>IF(F1209="Current ASP",IF(ISERROR(VLOOKUP(A1209,#REF!,3,FALSE)),1,1-VLOOKUP(A1209,#REF!,3,FALSE)),0)</f>
        <v>0</v>
      </c>
      <c r="M1209" s="137">
        <v>1387.35884734</v>
      </c>
      <c r="N1209" s="154">
        <f t="shared" si="237"/>
        <v>1387.35884734</v>
      </c>
      <c r="O1209" s="154">
        <f t="shared" si="238"/>
        <v>0</v>
      </c>
      <c r="P1209" s="154">
        <f t="shared" si="239"/>
        <v>0</v>
      </c>
      <c r="Q1209" s="154">
        <v>199.61175995386091</v>
      </c>
      <c r="R1209" s="154">
        <f t="shared" si="240"/>
        <v>199.61175995386091</v>
      </c>
      <c r="S1209" s="154">
        <f t="shared" si="241"/>
        <v>0</v>
      </c>
      <c r="T1209" s="154">
        <f t="shared" si="242"/>
        <v>0</v>
      </c>
      <c r="U1209" s="154">
        <f t="shared" si="243"/>
        <v>1586.9706072938609</v>
      </c>
      <c r="V1209" s="154">
        <f t="shared" si="244"/>
        <v>0</v>
      </c>
      <c r="W1209" s="154">
        <f t="shared" si="245"/>
        <v>0</v>
      </c>
      <c r="X1209" s="137">
        <f t="shared" si="246"/>
        <v>0</v>
      </c>
      <c r="Y1209" s="137">
        <f t="shared" si="247"/>
        <v>0</v>
      </c>
    </row>
    <row r="1210" spans="1:25">
      <c r="A1210" s="153">
        <v>3015</v>
      </c>
      <c r="B1210" s="153" t="s">
        <v>164</v>
      </c>
      <c r="C1210" s="153" t="s">
        <v>165</v>
      </c>
      <c r="D1210" s="153" t="s">
        <v>439</v>
      </c>
      <c r="E1210" s="153" t="s">
        <v>167</v>
      </c>
      <c r="F1210" s="136" t="s">
        <v>168</v>
      </c>
      <c r="G1210" s="154">
        <v>35.277406887600002</v>
      </c>
      <c r="H1210" s="154">
        <v>0</v>
      </c>
      <c r="I1210" s="154">
        <v>0</v>
      </c>
      <c r="J1210" s="155">
        <f t="shared" si="235"/>
        <v>0</v>
      </c>
      <c r="K1210" s="155">
        <f t="shared" si="236"/>
        <v>0</v>
      </c>
      <c r="L1210" s="155">
        <f>IF(F1210="Current ASP",IF(ISERROR(VLOOKUP(A1210,#REF!,3,FALSE)),1,1-VLOOKUP(A1210,#REF!,3,FALSE)),0)</f>
        <v>0</v>
      </c>
      <c r="M1210" s="137">
        <v>688.89542738900002</v>
      </c>
      <c r="N1210" s="154">
        <f t="shared" si="237"/>
        <v>688.89542738900002</v>
      </c>
      <c r="O1210" s="154">
        <f t="shared" si="238"/>
        <v>0</v>
      </c>
      <c r="P1210" s="154">
        <f t="shared" si="239"/>
        <v>0</v>
      </c>
      <c r="Q1210" s="154">
        <v>225.24430226787769</v>
      </c>
      <c r="R1210" s="154">
        <f t="shared" si="240"/>
        <v>225.24430226787769</v>
      </c>
      <c r="S1210" s="154">
        <f t="shared" si="241"/>
        <v>0</v>
      </c>
      <c r="T1210" s="154">
        <f t="shared" si="242"/>
        <v>0</v>
      </c>
      <c r="U1210" s="154">
        <f t="shared" si="243"/>
        <v>914.13972965687776</v>
      </c>
      <c r="V1210" s="154">
        <f t="shared" si="244"/>
        <v>0</v>
      </c>
      <c r="W1210" s="154">
        <f t="shared" si="245"/>
        <v>0</v>
      </c>
      <c r="X1210" s="137">
        <f t="shared" si="246"/>
        <v>0</v>
      </c>
      <c r="Y1210" s="137">
        <f t="shared" si="247"/>
        <v>0</v>
      </c>
    </row>
    <row r="1211" spans="1:25">
      <c r="A1211" s="153">
        <v>3016</v>
      </c>
      <c r="B1211" s="153" t="s">
        <v>164</v>
      </c>
      <c r="C1211" s="153" t="s">
        <v>165</v>
      </c>
      <c r="D1211" s="153" t="s">
        <v>439</v>
      </c>
      <c r="E1211" s="153" t="s">
        <v>167</v>
      </c>
      <c r="F1211" s="136" t="s">
        <v>168</v>
      </c>
      <c r="G1211" s="154">
        <v>52.359277838099999</v>
      </c>
      <c r="H1211" s="154">
        <v>0</v>
      </c>
      <c r="I1211" s="154">
        <v>0</v>
      </c>
      <c r="J1211" s="155">
        <f t="shared" si="235"/>
        <v>0</v>
      </c>
      <c r="K1211" s="155">
        <f t="shared" si="236"/>
        <v>0</v>
      </c>
      <c r="L1211" s="155">
        <f>IF(F1211="Current ASP",IF(ISERROR(VLOOKUP(A1211,#REF!,3,FALSE)),1,1-VLOOKUP(A1211,#REF!,3,FALSE)),0)</f>
        <v>0</v>
      </c>
      <c r="M1211" s="137">
        <v>1470.2814434500001</v>
      </c>
      <c r="N1211" s="154">
        <f t="shared" si="237"/>
        <v>1470.2814434500001</v>
      </c>
      <c r="O1211" s="154">
        <f t="shared" si="238"/>
        <v>0</v>
      </c>
      <c r="P1211" s="154">
        <f t="shared" si="239"/>
        <v>0</v>
      </c>
      <c r="Q1211" s="154">
        <v>217.49736049350233</v>
      </c>
      <c r="R1211" s="154">
        <f t="shared" si="240"/>
        <v>217.49736049350233</v>
      </c>
      <c r="S1211" s="154">
        <f t="shared" si="241"/>
        <v>0</v>
      </c>
      <c r="T1211" s="154">
        <f t="shared" si="242"/>
        <v>0</v>
      </c>
      <c r="U1211" s="154">
        <f t="shared" si="243"/>
        <v>1687.7788039435025</v>
      </c>
      <c r="V1211" s="154">
        <f t="shared" si="244"/>
        <v>0</v>
      </c>
      <c r="W1211" s="154">
        <f t="shared" si="245"/>
        <v>0</v>
      </c>
      <c r="X1211" s="137">
        <f t="shared" si="246"/>
        <v>0</v>
      </c>
      <c r="Y1211" s="137">
        <f t="shared" si="247"/>
        <v>0</v>
      </c>
    </row>
    <row r="1212" spans="1:25">
      <c r="A1212" s="153">
        <v>3017</v>
      </c>
      <c r="B1212" s="153" t="s">
        <v>164</v>
      </c>
      <c r="C1212" s="153" t="s">
        <v>165</v>
      </c>
      <c r="D1212" s="153" t="s">
        <v>439</v>
      </c>
      <c r="E1212" s="153" t="s">
        <v>167</v>
      </c>
      <c r="F1212" s="136" t="s">
        <v>168</v>
      </c>
      <c r="G1212" s="154">
        <v>58.2589502135</v>
      </c>
      <c r="H1212" s="154">
        <v>0</v>
      </c>
      <c r="I1212" s="154">
        <v>0</v>
      </c>
      <c r="J1212" s="155">
        <f t="shared" si="235"/>
        <v>0</v>
      </c>
      <c r="K1212" s="155">
        <f t="shared" si="236"/>
        <v>0</v>
      </c>
      <c r="L1212" s="155">
        <f>IF(F1212="Current ASP",IF(ISERROR(VLOOKUP(A1212,#REF!,3,FALSE)),1,1-VLOOKUP(A1212,#REF!,3,FALSE)),0)</f>
        <v>0</v>
      </c>
      <c r="M1212" s="137">
        <v>1349.0868803400001</v>
      </c>
      <c r="N1212" s="154">
        <f t="shared" si="237"/>
        <v>1349.0868803400001</v>
      </c>
      <c r="O1212" s="154">
        <f t="shared" si="238"/>
        <v>0</v>
      </c>
      <c r="P1212" s="154">
        <f t="shared" si="239"/>
        <v>0</v>
      </c>
      <c r="Q1212" s="154">
        <v>286.74739905332837</v>
      </c>
      <c r="R1212" s="154">
        <f t="shared" si="240"/>
        <v>286.74739905332837</v>
      </c>
      <c r="S1212" s="154">
        <f t="shared" si="241"/>
        <v>0</v>
      </c>
      <c r="T1212" s="154">
        <f t="shared" si="242"/>
        <v>0</v>
      </c>
      <c r="U1212" s="154">
        <f t="shared" si="243"/>
        <v>1635.8342793933284</v>
      </c>
      <c r="V1212" s="154">
        <f t="shared" si="244"/>
        <v>0</v>
      </c>
      <c r="W1212" s="154">
        <f t="shared" si="245"/>
        <v>0</v>
      </c>
      <c r="X1212" s="137">
        <f t="shared" si="246"/>
        <v>0</v>
      </c>
      <c r="Y1212" s="137">
        <f t="shared" si="247"/>
        <v>0</v>
      </c>
    </row>
    <row r="1213" spans="1:25">
      <c r="A1213" s="153">
        <v>3018</v>
      </c>
      <c r="B1213" s="153" t="s">
        <v>164</v>
      </c>
      <c r="C1213" s="153" t="s">
        <v>165</v>
      </c>
      <c r="D1213" s="153" t="s">
        <v>439</v>
      </c>
      <c r="E1213" s="153" t="s">
        <v>167</v>
      </c>
      <c r="F1213" s="136" t="s">
        <v>168</v>
      </c>
      <c r="G1213" s="154">
        <v>56.342862870099999</v>
      </c>
      <c r="H1213" s="154">
        <v>0</v>
      </c>
      <c r="I1213" s="154">
        <v>0</v>
      </c>
      <c r="J1213" s="155">
        <f t="shared" si="235"/>
        <v>0</v>
      </c>
      <c r="K1213" s="155">
        <f t="shared" si="236"/>
        <v>0</v>
      </c>
      <c r="L1213" s="155">
        <f>IF(F1213="Current ASP",IF(ISERROR(VLOOKUP(A1213,#REF!,3,FALSE)),1,1-VLOOKUP(A1213,#REF!,3,FALSE)),0)</f>
        <v>0</v>
      </c>
      <c r="M1213" s="137">
        <v>1359.4522033999999</v>
      </c>
      <c r="N1213" s="154">
        <f t="shared" si="237"/>
        <v>1359.4522033999999</v>
      </c>
      <c r="O1213" s="154">
        <f t="shared" si="238"/>
        <v>0</v>
      </c>
      <c r="P1213" s="154">
        <f t="shared" si="239"/>
        <v>0</v>
      </c>
      <c r="Q1213" s="154">
        <v>264.39796419228742</v>
      </c>
      <c r="R1213" s="154">
        <f t="shared" si="240"/>
        <v>264.39796419228742</v>
      </c>
      <c r="S1213" s="154">
        <f t="shared" si="241"/>
        <v>0</v>
      </c>
      <c r="T1213" s="154">
        <f t="shared" si="242"/>
        <v>0</v>
      </c>
      <c r="U1213" s="154">
        <f t="shared" si="243"/>
        <v>1623.8501675922873</v>
      </c>
      <c r="V1213" s="154">
        <f t="shared" si="244"/>
        <v>0</v>
      </c>
      <c r="W1213" s="154">
        <f t="shared" si="245"/>
        <v>0</v>
      </c>
      <c r="X1213" s="137">
        <f t="shared" si="246"/>
        <v>0</v>
      </c>
      <c r="Y1213" s="137">
        <f t="shared" si="247"/>
        <v>0</v>
      </c>
    </row>
    <row r="1214" spans="1:25">
      <c r="A1214" s="153">
        <v>3019</v>
      </c>
      <c r="B1214" s="153" t="s">
        <v>164</v>
      </c>
      <c r="C1214" s="153" t="s">
        <v>165</v>
      </c>
      <c r="D1214" s="153" t="s">
        <v>439</v>
      </c>
      <c r="E1214" s="153" t="s">
        <v>167</v>
      </c>
      <c r="F1214" s="136" t="s">
        <v>168</v>
      </c>
      <c r="G1214" s="154">
        <v>34.448358161999998</v>
      </c>
      <c r="H1214" s="154">
        <v>0</v>
      </c>
      <c r="I1214" s="154">
        <v>0</v>
      </c>
      <c r="J1214" s="155">
        <f t="shared" si="235"/>
        <v>0</v>
      </c>
      <c r="K1214" s="155">
        <f t="shared" si="236"/>
        <v>0</v>
      </c>
      <c r="L1214" s="155">
        <f>IF(F1214="Current ASP",IF(ISERROR(VLOOKUP(A1214,#REF!,3,FALSE)),1,1-VLOOKUP(A1214,#REF!,3,FALSE)),0)</f>
        <v>0</v>
      </c>
      <c r="M1214" s="137">
        <v>1118.657737</v>
      </c>
      <c r="N1214" s="154">
        <f t="shared" si="237"/>
        <v>1118.657737</v>
      </c>
      <c r="O1214" s="154">
        <f t="shared" si="238"/>
        <v>0</v>
      </c>
      <c r="P1214" s="154">
        <f t="shared" si="239"/>
        <v>0</v>
      </c>
      <c r="Q1214" s="154">
        <v>118.02797408367145</v>
      </c>
      <c r="R1214" s="154">
        <f t="shared" si="240"/>
        <v>118.02797408367145</v>
      </c>
      <c r="S1214" s="154">
        <f t="shared" si="241"/>
        <v>0</v>
      </c>
      <c r="T1214" s="154">
        <f t="shared" si="242"/>
        <v>0</v>
      </c>
      <c r="U1214" s="154">
        <f t="shared" si="243"/>
        <v>1236.6857110836715</v>
      </c>
      <c r="V1214" s="154">
        <f t="shared" si="244"/>
        <v>0</v>
      </c>
      <c r="W1214" s="154">
        <f t="shared" si="245"/>
        <v>0</v>
      </c>
      <c r="X1214" s="137">
        <f t="shared" si="246"/>
        <v>0</v>
      </c>
      <c r="Y1214" s="137">
        <f t="shared" si="247"/>
        <v>0</v>
      </c>
    </row>
    <row r="1215" spans="1:25">
      <c r="A1215" s="153">
        <v>3020</v>
      </c>
      <c r="B1215" s="153" t="s">
        <v>164</v>
      </c>
      <c r="C1215" s="153" t="s">
        <v>165</v>
      </c>
      <c r="D1215" s="153" t="s">
        <v>436</v>
      </c>
      <c r="E1215" s="153" t="s">
        <v>167</v>
      </c>
      <c r="F1215" s="136" t="s">
        <v>168</v>
      </c>
      <c r="G1215" s="154">
        <v>32.392012388600001</v>
      </c>
      <c r="H1215" s="154">
        <v>0</v>
      </c>
      <c r="I1215" s="154">
        <v>0</v>
      </c>
      <c r="J1215" s="155">
        <f t="shared" si="235"/>
        <v>0</v>
      </c>
      <c r="K1215" s="155">
        <f t="shared" si="236"/>
        <v>0</v>
      </c>
      <c r="L1215" s="155">
        <f>IF(F1215="Current ASP",IF(ISERROR(VLOOKUP(A1215,#REF!,3,FALSE)),1,1-VLOOKUP(A1215,#REF!,3,FALSE)),0)</f>
        <v>0</v>
      </c>
      <c r="M1215" s="137">
        <v>1096.3324227999999</v>
      </c>
      <c r="N1215" s="154">
        <f t="shared" si="237"/>
        <v>1096.3324227999999</v>
      </c>
      <c r="O1215" s="154">
        <f t="shared" si="238"/>
        <v>0</v>
      </c>
      <c r="P1215" s="154">
        <f t="shared" si="239"/>
        <v>0</v>
      </c>
      <c r="Q1215" s="154">
        <v>82.853244281543027</v>
      </c>
      <c r="R1215" s="154">
        <f t="shared" si="240"/>
        <v>82.853244281543027</v>
      </c>
      <c r="S1215" s="154">
        <f t="shared" si="241"/>
        <v>0</v>
      </c>
      <c r="T1215" s="154">
        <f t="shared" si="242"/>
        <v>0</v>
      </c>
      <c r="U1215" s="154">
        <f t="shared" si="243"/>
        <v>1179.185667081543</v>
      </c>
      <c r="V1215" s="154">
        <f t="shared" si="244"/>
        <v>0</v>
      </c>
      <c r="W1215" s="154">
        <f t="shared" si="245"/>
        <v>0</v>
      </c>
      <c r="X1215" s="137">
        <f t="shared" si="246"/>
        <v>0</v>
      </c>
      <c r="Y1215" s="137">
        <f t="shared" si="247"/>
        <v>0</v>
      </c>
    </row>
    <row r="1216" spans="1:25">
      <c r="A1216" s="153">
        <v>3021</v>
      </c>
      <c r="B1216" s="153" t="s">
        <v>164</v>
      </c>
      <c r="C1216" s="153" t="s">
        <v>165</v>
      </c>
      <c r="D1216" s="153" t="s">
        <v>436</v>
      </c>
      <c r="E1216" s="153" t="s">
        <v>167</v>
      </c>
      <c r="F1216" s="136" t="s">
        <v>168</v>
      </c>
      <c r="G1216" s="154">
        <v>69.307310668300005</v>
      </c>
      <c r="H1216" s="154">
        <v>0</v>
      </c>
      <c r="I1216" s="154">
        <v>0</v>
      </c>
      <c r="J1216" s="155">
        <f t="shared" si="235"/>
        <v>0</v>
      </c>
      <c r="K1216" s="155">
        <f t="shared" si="236"/>
        <v>0</v>
      </c>
      <c r="L1216" s="155">
        <f>IF(F1216="Current ASP",IF(ISERROR(VLOOKUP(A1216,#REF!,3,FALSE)),1,1-VLOOKUP(A1216,#REF!,3,FALSE)),0)</f>
        <v>0</v>
      </c>
      <c r="M1216" s="137">
        <v>2254.0594585499998</v>
      </c>
      <c r="N1216" s="154">
        <f t="shared" si="237"/>
        <v>2254.0594585499998</v>
      </c>
      <c r="O1216" s="154">
        <f t="shared" si="238"/>
        <v>0</v>
      </c>
      <c r="P1216" s="154">
        <f t="shared" si="239"/>
        <v>0</v>
      </c>
      <c r="Q1216" s="154">
        <v>306.19797352253875</v>
      </c>
      <c r="R1216" s="154">
        <f t="shared" si="240"/>
        <v>306.19797352253875</v>
      </c>
      <c r="S1216" s="154">
        <f t="shared" si="241"/>
        <v>0</v>
      </c>
      <c r="T1216" s="154">
        <f t="shared" si="242"/>
        <v>0</v>
      </c>
      <c r="U1216" s="154">
        <f t="shared" si="243"/>
        <v>2560.2574320725384</v>
      </c>
      <c r="V1216" s="154">
        <f t="shared" si="244"/>
        <v>0</v>
      </c>
      <c r="W1216" s="154">
        <f t="shared" si="245"/>
        <v>0</v>
      </c>
      <c r="X1216" s="137">
        <f t="shared" si="246"/>
        <v>0</v>
      </c>
      <c r="Y1216" s="137">
        <f t="shared" si="247"/>
        <v>0</v>
      </c>
    </row>
    <row r="1217" spans="1:25">
      <c r="A1217" s="153">
        <v>3022</v>
      </c>
      <c r="B1217" s="153" t="s">
        <v>164</v>
      </c>
      <c r="C1217" s="153" t="s">
        <v>165</v>
      </c>
      <c r="D1217" s="153" t="s">
        <v>436</v>
      </c>
      <c r="E1217" s="153" t="s">
        <v>167</v>
      </c>
      <c r="F1217" s="136" t="s">
        <v>168</v>
      </c>
      <c r="G1217" s="154">
        <v>41.318403988900002</v>
      </c>
      <c r="H1217" s="154">
        <v>0</v>
      </c>
      <c r="I1217" s="154">
        <v>0</v>
      </c>
      <c r="J1217" s="155">
        <f t="shared" si="235"/>
        <v>0</v>
      </c>
      <c r="K1217" s="155">
        <f t="shared" si="236"/>
        <v>0</v>
      </c>
      <c r="L1217" s="155">
        <f>IF(F1217="Current ASP",IF(ISERROR(VLOOKUP(A1217,#REF!,3,FALSE)),1,1-VLOOKUP(A1217,#REF!,3,FALSE)),0)</f>
        <v>0</v>
      </c>
      <c r="M1217" s="137">
        <v>1932.7343936100001</v>
      </c>
      <c r="N1217" s="154">
        <f t="shared" si="237"/>
        <v>1932.7343936100001</v>
      </c>
      <c r="O1217" s="154">
        <f t="shared" si="238"/>
        <v>0</v>
      </c>
      <c r="P1217" s="154">
        <f t="shared" si="239"/>
        <v>0</v>
      </c>
      <c r="Q1217" s="154">
        <v>248.35608718474322</v>
      </c>
      <c r="R1217" s="154">
        <f t="shared" si="240"/>
        <v>248.35608718474322</v>
      </c>
      <c r="S1217" s="154">
        <f t="shared" si="241"/>
        <v>0</v>
      </c>
      <c r="T1217" s="154">
        <f t="shared" si="242"/>
        <v>0</v>
      </c>
      <c r="U1217" s="154">
        <f t="shared" si="243"/>
        <v>2181.0904807947431</v>
      </c>
      <c r="V1217" s="154">
        <f t="shared" si="244"/>
        <v>0</v>
      </c>
      <c r="W1217" s="154">
        <f t="shared" si="245"/>
        <v>0</v>
      </c>
      <c r="X1217" s="137">
        <f t="shared" si="246"/>
        <v>0</v>
      </c>
      <c r="Y1217" s="137">
        <f t="shared" si="247"/>
        <v>0</v>
      </c>
    </row>
    <row r="1218" spans="1:25">
      <c r="A1218" s="153">
        <v>3023</v>
      </c>
      <c r="B1218" s="153" t="s">
        <v>164</v>
      </c>
      <c r="C1218" s="153" t="s">
        <v>165</v>
      </c>
      <c r="D1218" s="153" t="s">
        <v>436</v>
      </c>
      <c r="E1218" s="153" t="s">
        <v>167</v>
      </c>
      <c r="F1218" s="136" t="s">
        <v>168</v>
      </c>
      <c r="G1218" s="154">
        <v>10.1192781132</v>
      </c>
      <c r="H1218" s="154">
        <v>0</v>
      </c>
      <c r="I1218" s="154">
        <v>0</v>
      </c>
      <c r="J1218" s="155">
        <f t="shared" si="235"/>
        <v>0</v>
      </c>
      <c r="K1218" s="155">
        <f t="shared" si="236"/>
        <v>0</v>
      </c>
      <c r="L1218" s="155">
        <f>IF(F1218="Current ASP",IF(ISERROR(VLOOKUP(A1218,#REF!,3,FALSE)),1,1-VLOOKUP(A1218,#REF!,3,FALSE)),0)</f>
        <v>0</v>
      </c>
      <c r="M1218" s="137">
        <v>249.56512588499999</v>
      </c>
      <c r="N1218" s="154">
        <f t="shared" si="237"/>
        <v>249.56512588499999</v>
      </c>
      <c r="O1218" s="154">
        <f t="shared" si="238"/>
        <v>0</v>
      </c>
      <c r="P1218" s="154">
        <f t="shared" si="239"/>
        <v>0</v>
      </c>
      <c r="Q1218" s="154">
        <v>110.07224746550934</v>
      </c>
      <c r="R1218" s="154">
        <f t="shared" si="240"/>
        <v>110.07224746550934</v>
      </c>
      <c r="S1218" s="154">
        <f t="shared" si="241"/>
        <v>0</v>
      </c>
      <c r="T1218" s="154">
        <f t="shared" si="242"/>
        <v>0</v>
      </c>
      <c r="U1218" s="154">
        <f t="shared" si="243"/>
        <v>359.63737335050934</v>
      </c>
      <c r="V1218" s="154">
        <f t="shared" si="244"/>
        <v>0</v>
      </c>
      <c r="W1218" s="154">
        <f t="shared" si="245"/>
        <v>0</v>
      </c>
      <c r="X1218" s="137">
        <f t="shared" si="246"/>
        <v>0</v>
      </c>
      <c r="Y1218" s="137">
        <f t="shared" si="247"/>
        <v>0</v>
      </c>
    </row>
    <row r="1219" spans="1:25">
      <c r="A1219" s="153">
        <v>3024</v>
      </c>
      <c r="B1219" s="153" t="s">
        <v>164</v>
      </c>
      <c r="C1219" s="153" t="s">
        <v>165</v>
      </c>
      <c r="D1219" s="153" t="s">
        <v>440</v>
      </c>
      <c r="E1219" s="153" t="s">
        <v>167</v>
      </c>
      <c r="F1219" s="136" t="s">
        <v>168</v>
      </c>
      <c r="G1219" s="154">
        <v>83.037628786599996</v>
      </c>
      <c r="H1219" s="154">
        <v>0</v>
      </c>
      <c r="I1219" s="154">
        <v>0</v>
      </c>
      <c r="J1219" s="155">
        <f t="shared" si="235"/>
        <v>0</v>
      </c>
      <c r="K1219" s="155">
        <f t="shared" si="236"/>
        <v>0</v>
      </c>
      <c r="L1219" s="155">
        <f>IF(F1219="Current ASP",IF(ISERROR(VLOOKUP(A1219,#REF!,3,FALSE)),1,1-VLOOKUP(A1219,#REF!,3,FALSE)),0)</f>
        <v>0</v>
      </c>
      <c r="M1219" s="137">
        <v>1585.89468263</v>
      </c>
      <c r="N1219" s="154">
        <f t="shared" si="237"/>
        <v>1585.89468263</v>
      </c>
      <c r="O1219" s="154">
        <f t="shared" si="238"/>
        <v>0</v>
      </c>
      <c r="P1219" s="154">
        <f t="shared" si="239"/>
        <v>0</v>
      </c>
      <c r="Q1219" s="154">
        <v>297.60123638961409</v>
      </c>
      <c r="R1219" s="154">
        <f t="shared" si="240"/>
        <v>297.60123638961409</v>
      </c>
      <c r="S1219" s="154">
        <f t="shared" si="241"/>
        <v>0</v>
      </c>
      <c r="T1219" s="154">
        <f t="shared" si="242"/>
        <v>0</v>
      </c>
      <c r="U1219" s="154">
        <f t="shared" si="243"/>
        <v>1883.4959190196141</v>
      </c>
      <c r="V1219" s="154">
        <f t="shared" si="244"/>
        <v>0</v>
      </c>
      <c r="W1219" s="154">
        <f t="shared" si="245"/>
        <v>0</v>
      </c>
      <c r="X1219" s="137">
        <f t="shared" si="246"/>
        <v>0</v>
      </c>
      <c r="Y1219" s="137">
        <f t="shared" si="247"/>
        <v>0</v>
      </c>
    </row>
    <row r="1220" spans="1:25">
      <c r="A1220" s="153">
        <v>3025</v>
      </c>
      <c r="B1220" s="153" t="s">
        <v>164</v>
      </c>
      <c r="C1220" s="153" t="s">
        <v>165</v>
      </c>
      <c r="D1220" s="153" t="s">
        <v>440</v>
      </c>
      <c r="E1220" s="153" t="s">
        <v>167</v>
      </c>
      <c r="F1220" s="136" t="s">
        <v>168</v>
      </c>
      <c r="G1220" s="154">
        <v>52.353055372999997</v>
      </c>
      <c r="H1220" s="154">
        <v>0</v>
      </c>
      <c r="I1220" s="154">
        <v>0</v>
      </c>
      <c r="J1220" s="155">
        <f t="shared" si="235"/>
        <v>0</v>
      </c>
      <c r="K1220" s="155">
        <f t="shared" si="236"/>
        <v>0</v>
      </c>
      <c r="L1220" s="155">
        <f>IF(F1220="Current ASP",IF(ISERROR(VLOOKUP(A1220,#REF!,3,FALSE)),1,1-VLOOKUP(A1220,#REF!,3,FALSE)),0)</f>
        <v>0</v>
      </c>
      <c r="M1220" s="137">
        <v>1034.14047381</v>
      </c>
      <c r="N1220" s="154">
        <f t="shared" si="237"/>
        <v>1034.14047381</v>
      </c>
      <c r="O1220" s="154">
        <f t="shared" si="238"/>
        <v>0</v>
      </c>
      <c r="P1220" s="154">
        <f t="shared" si="239"/>
        <v>0</v>
      </c>
      <c r="Q1220" s="154">
        <v>185.01879015987009</v>
      </c>
      <c r="R1220" s="154">
        <f t="shared" si="240"/>
        <v>185.01879015987009</v>
      </c>
      <c r="S1220" s="154">
        <f t="shared" si="241"/>
        <v>0</v>
      </c>
      <c r="T1220" s="154">
        <f t="shared" si="242"/>
        <v>0</v>
      </c>
      <c r="U1220" s="154">
        <f t="shared" si="243"/>
        <v>1219.1592639698702</v>
      </c>
      <c r="V1220" s="154">
        <f t="shared" si="244"/>
        <v>0</v>
      </c>
      <c r="W1220" s="154">
        <f t="shared" si="245"/>
        <v>0</v>
      </c>
      <c r="X1220" s="137">
        <f t="shared" si="246"/>
        <v>0</v>
      </c>
      <c r="Y1220" s="137">
        <f t="shared" si="247"/>
        <v>0</v>
      </c>
    </row>
    <row r="1221" spans="1:25">
      <c r="A1221" s="153">
        <v>3026</v>
      </c>
      <c r="B1221" s="153" t="s">
        <v>164</v>
      </c>
      <c r="C1221" s="153" t="s">
        <v>165</v>
      </c>
      <c r="D1221" s="153" t="s">
        <v>440</v>
      </c>
      <c r="E1221" s="153" t="s">
        <v>167</v>
      </c>
      <c r="F1221" s="136" t="s">
        <v>168</v>
      </c>
      <c r="G1221" s="154">
        <v>84.342398586900003</v>
      </c>
      <c r="H1221" s="154">
        <v>0</v>
      </c>
      <c r="I1221" s="154">
        <v>0</v>
      </c>
      <c r="J1221" s="155">
        <f t="shared" si="235"/>
        <v>0</v>
      </c>
      <c r="K1221" s="155">
        <f t="shared" si="236"/>
        <v>0</v>
      </c>
      <c r="L1221" s="155">
        <f>IF(F1221="Current ASP",IF(ISERROR(VLOOKUP(A1221,#REF!,3,FALSE)),1,1-VLOOKUP(A1221,#REF!,3,FALSE)),0)</f>
        <v>0</v>
      </c>
      <c r="M1221" s="137">
        <v>2386.4166840100002</v>
      </c>
      <c r="N1221" s="154">
        <f t="shared" si="237"/>
        <v>2386.4166840100002</v>
      </c>
      <c r="O1221" s="154">
        <f t="shared" si="238"/>
        <v>0</v>
      </c>
      <c r="P1221" s="154">
        <f t="shared" si="239"/>
        <v>0</v>
      </c>
      <c r="Q1221" s="154">
        <v>301.40967219498668</v>
      </c>
      <c r="R1221" s="154">
        <f t="shared" si="240"/>
        <v>301.40967219498668</v>
      </c>
      <c r="S1221" s="154">
        <f t="shared" si="241"/>
        <v>0</v>
      </c>
      <c r="T1221" s="154">
        <f t="shared" si="242"/>
        <v>0</v>
      </c>
      <c r="U1221" s="154">
        <f t="shared" si="243"/>
        <v>2687.826356204987</v>
      </c>
      <c r="V1221" s="154">
        <f t="shared" si="244"/>
        <v>0</v>
      </c>
      <c r="W1221" s="154">
        <f t="shared" si="245"/>
        <v>0</v>
      </c>
      <c r="X1221" s="137">
        <f t="shared" si="246"/>
        <v>0</v>
      </c>
      <c r="Y1221" s="137">
        <f t="shared" si="247"/>
        <v>0</v>
      </c>
    </row>
    <row r="1222" spans="1:25">
      <c r="A1222" s="153">
        <v>3027</v>
      </c>
      <c r="B1222" s="153" t="s">
        <v>164</v>
      </c>
      <c r="C1222" s="153" t="s">
        <v>165</v>
      </c>
      <c r="D1222" s="153" t="s">
        <v>440</v>
      </c>
      <c r="E1222" s="153" t="s">
        <v>167</v>
      </c>
      <c r="F1222" s="136" t="s">
        <v>168</v>
      </c>
      <c r="G1222" s="154">
        <v>37.047434508400002</v>
      </c>
      <c r="H1222" s="154">
        <v>0</v>
      </c>
      <c r="I1222" s="154">
        <v>0</v>
      </c>
      <c r="J1222" s="155">
        <f t="shared" si="235"/>
        <v>0</v>
      </c>
      <c r="K1222" s="155">
        <f t="shared" si="236"/>
        <v>0</v>
      </c>
      <c r="L1222" s="155">
        <f>IF(F1222="Current ASP",IF(ISERROR(VLOOKUP(A1222,#REF!,3,FALSE)),1,1-VLOOKUP(A1222,#REF!,3,FALSE)),0)</f>
        <v>0</v>
      </c>
      <c r="M1222" s="137">
        <v>879.45793569900002</v>
      </c>
      <c r="N1222" s="154">
        <f t="shared" si="237"/>
        <v>879.45793569900002</v>
      </c>
      <c r="O1222" s="154">
        <f t="shared" si="238"/>
        <v>0</v>
      </c>
      <c r="P1222" s="154">
        <f t="shared" si="239"/>
        <v>0</v>
      </c>
      <c r="Q1222" s="154">
        <v>238.02254187252785</v>
      </c>
      <c r="R1222" s="154">
        <f t="shared" si="240"/>
        <v>238.02254187252785</v>
      </c>
      <c r="S1222" s="154">
        <f t="shared" si="241"/>
        <v>0</v>
      </c>
      <c r="T1222" s="154">
        <f t="shared" si="242"/>
        <v>0</v>
      </c>
      <c r="U1222" s="154">
        <f t="shared" si="243"/>
        <v>1117.4804775715279</v>
      </c>
      <c r="V1222" s="154">
        <f t="shared" si="244"/>
        <v>0</v>
      </c>
      <c r="W1222" s="154">
        <f t="shared" si="245"/>
        <v>0</v>
      </c>
      <c r="X1222" s="137">
        <f t="shared" si="246"/>
        <v>0</v>
      </c>
      <c r="Y1222" s="137">
        <f t="shared" si="247"/>
        <v>0</v>
      </c>
    </row>
    <row r="1223" spans="1:25">
      <c r="A1223" s="153">
        <v>3028</v>
      </c>
      <c r="B1223" s="153" t="s">
        <v>164</v>
      </c>
      <c r="C1223" s="153" t="s">
        <v>165</v>
      </c>
      <c r="D1223" s="153" t="s">
        <v>441</v>
      </c>
      <c r="E1223" s="153" t="s">
        <v>167</v>
      </c>
      <c r="F1223" s="136" t="s">
        <v>168</v>
      </c>
      <c r="G1223" s="154">
        <v>71.304801930500005</v>
      </c>
      <c r="H1223" s="154">
        <v>0</v>
      </c>
      <c r="I1223" s="154">
        <v>0</v>
      </c>
      <c r="J1223" s="155">
        <f t="shared" si="235"/>
        <v>0</v>
      </c>
      <c r="K1223" s="155">
        <f t="shared" si="236"/>
        <v>0</v>
      </c>
      <c r="L1223" s="155">
        <f>IF(F1223="Current ASP",IF(ISERROR(VLOOKUP(A1223,#REF!,3,FALSE)),1,1-VLOOKUP(A1223,#REF!,3,FALSE)),0)</f>
        <v>0</v>
      </c>
      <c r="M1223" s="137">
        <v>1860.9744535</v>
      </c>
      <c r="N1223" s="154">
        <f t="shared" si="237"/>
        <v>1860.9744535</v>
      </c>
      <c r="O1223" s="154">
        <f t="shared" si="238"/>
        <v>0</v>
      </c>
      <c r="P1223" s="154">
        <f t="shared" si="239"/>
        <v>0</v>
      </c>
      <c r="Q1223" s="154">
        <v>66.506249310794473</v>
      </c>
      <c r="R1223" s="154">
        <f t="shared" si="240"/>
        <v>66.506249310794473</v>
      </c>
      <c r="S1223" s="154">
        <f t="shared" si="241"/>
        <v>0</v>
      </c>
      <c r="T1223" s="154">
        <f t="shared" si="242"/>
        <v>0</v>
      </c>
      <c r="U1223" s="154">
        <f t="shared" si="243"/>
        <v>1927.4807028107944</v>
      </c>
      <c r="V1223" s="154">
        <f t="shared" si="244"/>
        <v>0</v>
      </c>
      <c r="W1223" s="154">
        <f t="shared" si="245"/>
        <v>0</v>
      </c>
      <c r="X1223" s="137">
        <f t="shared" si="246"/>
        <v>0</v>
      </c>
      <c r="Y1223" s="137">
        <f t="shared" si="247"/>
        <v>0</v>
      </c>
    </row>
    <row r="1224" spans="1:25">
      <c r="A1224" s="153">
        <v>3029</v>
      </c>
      <c r="B1224" s="153" t="s">
        <v>164</v>
      </c>
      <c r="C1224" s="153" t="s">
        <v>165</v>
      </c>
      <c r="D1224" s="153" t="s">
        <v>441</v>
      </c>
      <c r="E1224" s="153" t="s">
        <v>167</v>
      </c>
      <c r="F1224" s="136" t="s">
        <v>168</v>
      </c>
      <c r="G1224" s="154">
        <v>22.733776652700001</v>
      </c>
      <c r="H1224" s="154">
        <v>0</v>
      </c>
      <c r="I1224" s="154">
        <v>0</v>
      </c>
      <c r="J1224" s="155">
        <f t="shared" si="235"/>
        <v>0</v>
      </c>
      <c r="K1224" s="155">
        <f t="shared" si="236"/>
        <v>0</v>
      </c>
      <c r="L1224" s="155">
        <f>IF(F1224="Current ASP",IF(ISERROR(VLOOKUP(A1224,#REF!,3,FALSE)),1,1-VLOOKUP(A1224,#REF!,3,FALSE)),0)</f>
        <v>0</v>
      </c>
      <c r="M1224" s="137">
        <v>905.76991350599997</v>
      </c>
      <c r="N1224" s="154">
        <f t="shared" si="237"/>
        <v>905.76991350599997</v>
      </c>
      <c r="O1224" s="154">
        <f t="shared" si="238"/>
        <v>0</v>
      </c>
      <c r="P1224" s="154">
        <f t="shared" si="239"/>
        <v>0</v>
      </c>
      <c r="Q1224" s="154">
        <v>57.407802837248646</v>
      </c>
      <c r="R1224" s="154">
        <f t="shared" si="240"/>
        <v>57.407802837248646</v>
      </c>
      <c r="S1224" s="154">
        <f t="shared" si="241"/>
        <v>0</v>
      </c>
      <c r="T1224" s="154">
        <f t="shared" si="242"/>
        <v>0</v>
      </c>
      <c r="U1224" s="154">
        <f t="shared" si="243"/>
        <v>963.17771634324856</v>
      </c>
      <c r="V1224" s="154">
        <f t="shared" si="244"/>
        <v>0</v>
      </c>
      <c r="W1224" s="154">
        <f t="shared" si="245"/>
        <v>0</v>
      </c>
      <c r="X1224" s="137">
        <f t="shared" si="246"/>
        <v>0</v>
      </c>
      <c r="Y1224" s="137">
        <f t="shared" si="247"/>
        <v>0</v>
      </c>
    </row>
    <row r="1225" spans="1:25">
      <c r="A1225" s="153">
        <v>3030</v>
      </c>
      <c r="B1225" s="153" t="s">
        <v>164</v>
      </c>
      <c r="C1225" s="153" t="s">
        <v>165</v>
      </c>
      <c r="D1225" s="153" t="s">
        <v>441</v>
      </c>
      <c r="E1225" s="153" t="s">
        <v>167</v>
      </c>
      <c r="F1225" s="136" t="s">
        <v>168</v>
      </c>
      <c r="G1225" s="154">
        <v>14.3101270052</v>
      </c>
      <c r="H1225" s="154">
        <v>0</v>
      </c>
      <c r="I1225" s="154">
        <v>0</v>
      </c>
      <c r="J1225" s="155">
        <f t="shared" si="235"/>
        <v>0</v>
      </c>
      <c r="K1225" s="155">
        <f t="shared" si="236"/>
        <v>0</v>
      </c>
      <c r="L1225" s="155">
        <f>IF(F1225="Current ASP",IF(ISERROR(VLOOKUP(A1225,#REF!,3,FALSE)),1,1-VLOOKUP(A1225,#REF!,3,FALSE)),0)</f>
        <v>0</v>
      </c>
      <c r="M1225" s="137">
        <v>0</v>
      </c>
      <c r="N1225" s="154">
        <f t="shared" si="237"/>
        <v>0</v>
      </c>
      <c r="O1225" s="154">
        <f t="shared" si="238"/>
        <v>0</v>
      </c>
      <c r="P1225" s="154">
        <f t="shared" si="239"/>
        <v>0</v>
      </c>
      <c r="Q1225" s="154">
        <v>649.12845702776906</v>
      </c>
      <c r="R1225" s="154">
        <f t="shared" si="240"/>
        <v>649.12845702776906</v>
      </c>
      <c r="S1225" s="154">
        <f t="shared" si="241"/>
        <v>0</v>
      </c>
      <c r="T1225" s="154">
        <f t="shared" si="242"/>
        <v>0</v>
      </c>
      <c r="U1225" s="154">
        <f t="shared" si="243"/>
        <v>649.12845702776906</v>
      </c>
      <c r="V1225" s="154">
        <f t="shared" si="244"/>
        <v>0</v>
      </c>
      <c r="W1225" s="154">
        <f t="shared" si="245"/>
        <v>0</v>
      </c>
      <c r="X1225" s="137">
        <f t="shared" si="246"/>
        <v>0</v>
      </c>
      <c r="Y1225" s="137">
        <f t="shared" si="247"/>
        <v>0</v>
      </c>
    </row>
    <row r="1226" spans="1:25">
      <c r="A1226" s="153">
        <v>3031</v>
      </c>
      <c r="B1226" s="153" t="s">
        <v>164</v>
      </c>
      <c r="C1226" s="153" t="s">
        <v>165</v>
      </c>
      <c r="D1226" s="153" t="s">
        <v>441</v>
      </c>
      <c r="E1226" s="153" t="s">
        <v>167</v>
      </c>
      <c r="F1226" s="136" t="s">
        <v>168</v>
      </c>
      <c r="G1226" s="154">
        <v>64.659818396600002</v>
      </c>
      <c r="H1226" s="154">
        <v>0</v>
      </c>
      <c r="I1226" s="154">
        <v>0</v>
      </c>
      <c r="J1226" s="155">
        <f t="shared" ref="J1226:J1289" si="248">IF(H1226&gt;0,H1226/G1226,0)</f>
        <v>0</v>
      </c>
      <c r="K1226" s="155">
        <f t="shared" ref="K1226:K1289" si="249">IF(E1226="Greenfield",1-J1226,0)</f>
        <v>0</v>
      </c>
      <c r="L1226" s="155">
        <f>IF(F1226="Current ASP",IF(ISERROR(VLOOKUP(A1226,#REF!,3,FALSE)),1,1-VLOOKUP(A1226,#REF!,3,FALSE)),0)</f>
        <v>0</v>
      </c>
      <c r="M1226" s="137">
        <v>1770.8758630100001</v>
      </c>
      <c r="N1226" s="154">
        <f t="shared" ref="N1226:N1289" si="250">IF($E1226="Established",$M1226,0)</f>
        <v>1770.8758630100001</v>
      </c>
      <c r="O1226" s="154">
        <f t="shared" ref="O1226:O1289" si="251">IF($E1226="Greenfield",$M1226*J1226,0)</f>
        <v>0</v>
      </c>
      <c r="P1226" s="154">
        <f t="shared" ref="P1226:P1289" si="252">IF($E1226="Greenfield",$M1226*K1226,0)</f>
        <v>0</v>
      </c>
      <c r="Q1226" s="154">
        <v>266.63696962436092</v>
      </c>
      <c r="R1226" s="154">
        <f t="shared" ref="R1226:R1289" si="253">IF($E1226="Established",$Q1226,0)</f>
        <v>266.63696962436092</v>
      </c>
      <c r="S1226" s="154">
        <f t="shared" ref="S1226:S1289" si="254">IF($E1226="Greenfield",$Q1226*J1226,0)</f>
        <v>0</v>
      </c>
      <c r="T1226" s="154">
        <f t="shared" ref="T1226:T1289" si="255">IF($E1226="Greenfield",$Q1226*K1226,0)</f>
        <v>0</v>
      </c>
      <c r="U1226" s="154">
        <f t="shared" ref="U1226:U1289" si="256">N1226+R1226</f>
        <v>2037.5128326343611</v>
      </c>
      <c r="V1226" s="154">
        <f t="shared" ref="V1226:V1289" si="257">O1226+S1226</f>
        <v>0</v>
      </c>
      <c r="W1226" s="154">
        <f t="shared" ref="W1226:W1289" si="258">P1226+T1226</f>
        <v>0</v>
      </c>
      <c r="X1226" s="137">
        <f t="shared" ref="X1226:X1289" si="259">L1226*M1226*K1226</f>
        <v>0</v>
      </c>
      <c r="Y1226" s="137">
        <f t="shared" ref="Y1226:Y1289" si="260">Q1226*L1226*K1226</f>
        <v>0</v>
      </c>
    </row>
    <row r="1227" spans="1:25">
      <c r="A1227" s="153">
        <v>3032</v>
      </c>
      <c r="B1227" s="153" t="s">
        <v>164</v>
      </c>
      <c r="C1227" s="153" t="s">
        <v>165</v>
      </c>
      <c r="D1227" s="153" t="s">
        <v>441</v>
      </c>
      <c r="E1227" s="153" t="s">
        <v>167</v>
      </c>
      <c r="F1227" s="136" t="s">
        <v>168</v>
      </c>
      <c r="G1227" s="154">
        <v>101.572899308</v>
      </c>
      <c r="H1227" s="154">
        <v>0</v>
      </c>
      <c r="I1227" s="154">
        <v>0</v>
      </c>
      <c r="J1227" s="155">
        <f t="shared" si="248"/>
        <v>0</v>
      </c>
      <c r="K1227" s="155">
        <f t="shared" si="249"/>
        <v>0</v>
      </c>
      <c r="L1227" s="155">
        <f>IF(F1227="Current ASP",IF(ISERROR(VLOOKUP(A1227,#REF!,3,FALSE)),1,1-VLOOKUP(A1227,#REF!,3,FALSE)),0)</f>
        <v>0</v>
      </c>
      <c r="M1227" s="137">
        <v>2428.6753136399998</v>
      </c>
      <c r="N1227" s="154">
        <f t="shared" si="250"/>
        <v>2428.6753136399998</v>
      </c>
      <c r="O1227" s="154">
        <f t="shared" si="251"/>
        <v>0</v>
      </c>
      <c r="P1227" s="154">
        <f t="shared" si="252"/>
        <v>0</v>
      </c>
      <c r="Q1227" s="154">
        <v>231.39736170647208</v>
      </c>
      <c r="R1227" s="154">
        <f t="shared" si="253"/>
        <v>231.39736170647208</v>
      </c>
      <c r="S1227" s="154">
        <f t="shared" si="254"/>
        <v>0</v>
      </c>
      <c r="T1227" s="154">
        <f t="shared" si="255"/>
        <v>0</v>
      </c>
      <c r="U1227" s="154">
        <f t="shared" si="256"/>
        <v>2660.0726753464719</v>
      </c>
      <c r="V1227" s="154">
        <f t="shared" si="257"/>
        <v>0</v>
      </c>
      <c r="W1227" s="154">
        <f t="shared" si="258"/>
        <v>0</v>
      </c>
      <c r="X1227" s="137">
        <f t="shared" si="259"/>
        <v>0</v>
      </c>
      <c r="Y1227" s="137">
        <f t="shared" si="260"/>
        <v>0</v>
      </c>
    </row>
    <row r="1228" spans="1:25">
      <c r="A1228" s="153">
        <v>3033</v>
      </c>
      <c r="B1228" s="153" t="s">
        <v>164</v>
      </c>
      <c r="C1228" s="153" t="s">
        <v>165</v>
      </c>
      <c r="D1228" s="153" t="s">
        <v>441</v>
      </c>
      <c r="E1228" s="153" t="s">
        <v>167</v>
      </c>
      <c r="F1228" s="136" t="s">
        <v>168</v>
      </c>
      <c r="G1228" s="154">
        <v>91.085150698999996</v>
      </c>
      <c r="H1228" s="154">
        <v>0</v>
      </c>
      <c r="I1228" s="154">
        <v>0</v>
      </c>
      <c r="J1228" s="155">
        <f t="shared" si="248"/>
        <v>0</v>
      </c>
      <c r="K1228" s="155">
        <f t="shared" si="249"/>
        <v>0</v>
      </c>
      <c r="L1228" s="155">
        <f>IF(F1228="Current ASP",IF(ISERROR(VLOOKUP(A1228,#REF!,3,FALSE)),1,1-VLOOKUP(A1228,#REF!,3,FALSE)),0)</f>
        <v>0</v>
      </c>
      <c r="M1228" s="137">
        <v>2560.2352054399998</v>
      </c>
      <c r="N1228" s="154">
        <f t="shared" si="250"/>
        <v>2560.2352054399998</v>
      </c>
      <c r="O1228" s="154">
        <f t="shared" si="251"/>
        <v>0</v>
      </c>
      <c r="P1228" s="154">
        <f t="shared" si="252"/>
        <v>0</v>
      </c>
      <c r="Q1228" s="154">
        <v>471.26106420568891</v>
      </c>
      <c r="R1228" s="154">
        <f t="shared" si="253"/>
        <v>471.26106420568891</v>
      </c>
      <c r="S1228" s="154">
        <f t="shared" si="254"/>
        <v>0</v>
      </c>
      <c r="T1228" s="154">
        <f t="shared" si="255"/>
        <v>0</v>
      </c>
      <c r="U1228" s="154">
        <f t="shared" si="256"/>
        <v>3031.4962696456887</v>
      </c>
      <c r="V1228" s="154">
        <f t="shared" si="257"/>
        <v>0</v>
      </c>
      <c r="W1228" s="154">
        <f t="shared" si="258"/>
        <v>0</v>
      </c>
      <c r="X1228" s="137">
        <f t="shared" si="259"/>
        <v>0</v>
      </c>
      <c r="Y1228" s="137">
        <f t="shared" si="260"/>
        <v>0</v>
      </c>
    </row>
    <row r="1229" spans="1:25">
      <c r="A1229" s="153">
        <v>3034</v>
      </c>
      <c r="B1229" s="153" t="s">
        <v>164</v>
      </c>
      <c r="C1229" s="153" t="s">
        <v>165</v>
      </c>
      <c r="D1229" s="153" t="s">
        <v>441</v>
      </c>
      <c r="E1229" s="153" t="s">
        <v>167</v>
      </c>
      <c r="F1229" s="136" t="s">
        <v>168</v>
      </c>
      <c r="G1229" s="154">
        <v>77.487890742600001</v>
      </c>
      <c r="H1229" s="154">
        <v>0</v>
      </c>
      <c r="I1229" s="154">
        <v>0</v>
      </c>
      <c r="J1229" s="155">
        <f t="shared" si="248"/>
        <v>0</v>
      </c>
      <c r="K1229" s="155">
        <f t="shared" si="249"/>
        <v>0</v>
      </c>
      <c r="L1229" s="155">
        <f>IF(F1229="Current ASP",IF(ISERROR(VLOOKUP(A1229,#REF!,3,FALSE)),1,1-VLOOKUP(A1229,#REF!,3,FALSE)),0)</f>
        <v>0</v>
      </c>
      <c r="M1229" s="137">
        <v>1903.2330839199999</v>
      </c>
      <c r="N1229" s="154">
        <f t="shared" si="250"/>
        <v>1903.2330839199999</v>
      </c>
      <c r="O1229" s="154">
        <f t="shared" si="251"/>
        <v>0</v>
      </c>
      <c r="P1229" s="154">
        <f t="shared" si="252"/>
        <v>0</v>
      </c>
      <c r="Q1229" s="154">
        <v>129.09389643601173</v>
      </c>
      <c r="R1229" s="154">
        <f t="shared" si="253"/>
        <v>129.09389643601173</v>
      </c>
      <c r="S1229" s="154">
        <f t="shared" si="254"/>
        <v>0</v>
      </c>
      <c r="T1229" s="154">
        <f t="shared" si="255"/>
        <v>0</v>
      </c>
      <c r="U1229" s="154">
        <f t="shared" si="256"/>
        <v>2032.3269803560115</v>
      </c>
      <c r="V1229" s="154">
        <f t="shared" si="257"/>
        <v>0</v>
      </c>
      <c r="W1229" s="154">
        <f t="shared" si="258"/>
        <v>0</v>
      </c>
      <c r="X1229" s="137">
        <f t="shared" si="259"/>
        <v>0</v>
      </c>
      <c r="Y1229" s="137">
        <f t="shared" si="260"/>
        <v>0</v>
      </c>
    </row>
    <row r="1230" spans="1:25">
      <c r="A1230" s="153">
        <v>3035</v>
      </c>
      <c r="B1230" s="153" t="s">
        <v>164</v>
      </c>
      <c r="C1230" s="153" t="s">
        <v>165</v>
      </c>
      <c r="D1230" s="153" t="s">
        <v>441</v>
      </c>
      <c r="E1230" s="153" t="s">
        <v>167</v>
      </c>
      <c r="F1230" s="136" t="s">
        <v>168</v>
      </c>
      <c r="G1230" s="154">
        <v>54.862656340599997</v>
      </c>
      <c r="H1230" s="154">
        <v>0</v>
      </c>
      <c r="I1230" s="154">
        <v>0</v>
      </c>
      <c r="J1230" s="155">
        <f t="shared" si="248"/>
        <v>0</v>
      </c>
      <c r="K1230" s="155">
        <f t="shared" si="249"/>
        <v>0</v>
      </c>
      <c r="L1230" s="155">
        <f>IF(F1230="Current ASP",IF(ISERROR(VLOOKUP(A1230,#REF!,3,FALSE)),1,1-VLOOKUP(A1230,#REF!,3,FALSE)),0)</f>
        <v>0</v>
      </c>
      <c r="M1230" s="137">
        <v>845.17263250999997</v>
      </c>
      <c r="N1230" s="154">
        <f t="shared" si="250"/>
        <v>845.17263250999997</v>
      </c>
      <c r="O1230" s="154">
        <f t="shared" si="251"/>
        <v>0</v>
      </c>
      <c r="P1230" s="154">
        <f t="shared" si="252"/>
        <v>0</v>
      </c>
      <c r="Q1230" s="154">
        <v>123.67477747141992</v>
      </c>
      <c r="R1230" s="154">
        <f t="shared" si="253"/>
        <v>123.67477747141992</v>
      </c>
      <c r="S1230" s="154">
        <f t="shared" si="254"/>
        <v>0</v>
      </c>
      <c r="T1230" s="154">
        <f t="shared" si="255"/>
        <v>0</v>
      </c>
      <c r="U1230" s="154">
        <f t="shared" si="256"/>
        <v>968.8474099814199</v>
      </c>
      <c r="V1230" s="154">
        <f t="shared" si="257"/>
        <v>0</v>
      </c>
      <c r="W1230" s="154">
        <f t="shared" si="258"/>
        <v>0</v>
      </c>
      <c r="X1230" s="137">
        <f t="shared" si="259"/>
        <v>0</v>
      </c>
      <c r="Y1230" s="137">
        <f t="shared" si="260"/>
        <v>0</v>
      </c>
    </row>
    <row r="1231" spans="1:25">
      <c r="A1231" s="153">
        <v>3036</v>
      </c>
      <c r="B1231" s="153" t="s">
        <v>164</v>
      </c>
      <c r="C1231" s="153" t="s">
        <v>165</v>
      </c>
      <c r="D1231" s="153" t="s">
        <v>442</v>
      </c>
      <c r="E1231" s="153" t="s">
        <v>167</v>
      </c>
      <c r="F1231" s="136" t="s">
        <v>168</v>
      </c>
      <c r="G1231" s="154">
        <v>95.472241507099994</v>
      </c>
      <c r="H1231" s="154">
        <v>0</v>
      </c>
      <c r="I1231" s="154">
        <v>0</v>
      </c>
      <c r="J1231" s="155">
        <f t="shared" si="248"/>
        <v>0</v>
      </c>
      <c r="K1231" s="155">
        <f t="shared" si="249"/>
        <v>0</v>
      </c>
      <c r="L1231" s="155">
        <f>IF(F1231="Current ASP",IF(ISERROR(VLOOKUP(A1231,#REF!,3,FALSE)),1,1-VLOOKUP(A1231,#REF!,3,FALSE)),0)</f>
        <v>0</v>
      </c>
      <c r="M1231" s="137">
        <v>1719.0492367700001</v>
      </c>
      <c r="N1231" s="154">
        <f t="shared" si="250"/>
        <v>1719.0492367700001</v>
      </c>
      <c r="O1231" s="154">
        <f t="shared" si="251"/>
        <v>0</v>
      </c>
      <c r="P1231" s="154">
        <f t="shared" si="252"/>
        <v>0</v>
      </c>
      <c r="Q1231" s="154">
        <v>151.14575415734743</v>
      </c>
      <c r="R1231" s="154">
        <f t="shared" si="253"/>
        <v>151.14575415734743</v>
      </c>
      <c r="S1231" s="154">
        <f t="shared" si="254"/>
        <v>0</v>
      </c>
      <c r="T1231" s="154">
        <f t="shared" si="255"/>
        <v>0</v>
      </c>
      <c r="U1231" s="154">
        <f t="shared" si="256"/>
        <v>1870.1949909273476</v>
      </c>
      <c r="V1231" s="154">
        <f t="shared" si="257"/>
        <v>0</v>
      </c>
      <c r="W1231" s="154">
        <f t="shared" si="258"/>
        <v>0</v>
      </c>
      <c r="X1231" s="137">
        <f t="shared" si="259"/>
        <v>0</v>
      </c>
      <c r="Y1231" s="137">
        <f t="shared" si="260"/>
        <v>0</v>
      </c>
    </row>
    <row r="1232" spans="1:25">
      <c r="A1232" s="153">
        <v>3037</v>
      </c>
      <c r="B1232" s="153" t="s">
        <v>164</v>
      </c>
      <c r="C1232" s="153" t="s">
        <v>165</v>
      </c>
      <c r="D1232" s="153" t="s">
        <v>442</v>
      </c>
      <c r="E1232" s="153" t="s">
        <v>167</v>
      </c>
      <c r="F1232" s="136" t="s">
        <v>168</v>
      </c>
      <c r="G1232" s="154">
        <v>39.784313095100003</v>
      </c>
      <c r="H1232" s="154">
        <v>0</v>
      </c>
      <c r="I1232" s="154">
        <v>0</v>
      </c>
      <c r="J1232" s="155">
        <f t="shared" si="248"/>
        <v>0</v>
      </c>
      <c r="K1232" s="155">
        <f t="shared" si="249"/>
        <v>0</v>
      </c>
      <c r="L1232" s="155">
        <f>IF(F1232="Current ASP",IF(ISERROR(VLOOKUP(A1232,#REF!,3,FALSE)),1,1-VLOOKUP(A1232,#REF!,3,FALSE)),0)</f>
        <v>0</v>
      </c>
      <c r="M1232" s="137">
        <v>731.95139315300003</v>
      </c>
      <c r="N1232" s="154">
        <f t="shared" si="250"/>
        <v>731.95139315300003</v>
      </c>
      <c r="O1232" s="154">
        <f t="shared" si="251"/>
        <v>0</v>
      </c>
      <c r="P1232" s="154">
        <f t="shared" si="252"/>
        <v>0</v>
      </c>
      <c r="Q1232" s="154">
        <v>431.6357836433159</v>
      </c>
      <c r="R1232" s="154">
        <f t="shared" si="253"/>
        <v>431.6357836433159</v>
      </c>
      <c r="S1232" s="154">
        <f t="shared" si="254"/>
        <v>0</v>
      </c>
      <c r="T1232" s="154">
        <f t="shared" si="255"/>
        <v>0</v>
      </c>
      <c r="U1232" s="154">
        <f t="shared" si="256"/>
        <v>1163.5871767963158</v>
      </c>
      <c r="V1232" s="154">
        <f t="shared" si="257"/>
        <v>0</v>
      </c>
      <c r="W1232" s="154">
        <f t="shared" si="258"/>
        <v>0</v>
      </c>
      <c r="X1232" s="137">
        <f t="shared" si="259"/>
        <v>0</v>
      </c>
      <c r="Y1232" s="137">
        <f t="shared" si="260"/>
        <v>0</v>
      </c>
    </row>
    <row r="1233" spans="1:25">
      <c r="A1233" s="153">
        <v>3038</v>
      </c>
      <c r="B1233" s="153" t="s">
        <v>164</v>
      </c>
      <c r="C1233" s="153" t="s">
        <v>165</v>
      </c>
      <c r="D1233" s="153" t="s">
        <v>442</v>
      </c>
      <c r="E1233" s="153" t="s">
        <v>167</v>
      </c>
      <c r="F1233" s="136" t="s">
        <v>168</v>
      </c>
      <c r="G1233" s="154">
        <v>30.242995364199999</v>
      </c>
      <c r="H1233" s="154">
        <v>0</v>
      </c>
      <c r="I1233" s="154">
        <v>0</v>
      </c>
      <c r="J1233" s="155">
        <f t="shared" si="248"/>
        <v>0</v>
      </c>
      <c r="K1233" s="155">
        <f t="shared" si="249"/>
        <v>0</v>
      </c>
      <c r="L1233" s="155">
        <f>IF(F1233="Current ASP",IF(ISERROR(VLOOKUP(A1233,#REF!,3,FALSE)),1,1-VLOOKUP(A1233,#REF!,3,FALSE)),0)</f>
        <v>0</v>
      </c>
      <c r="M1233" s="137">
        <v>653.01545737399999</v>
      </c>
      <c r="N1233" s="154">
        <f t="shared" si="250"/>
        <v>653.01545737399999</v>
      </c>
      <c r="O1233" s="154">
        <f t="shared" si="251"/>
        <v>0</v>
      </c>
      <c r="P1233" s="154">
        <f t="shared" si="252"/>
        <v>0</v>
      </c>
      <c r="Q1233" s="154">
        <v>219.04754902872065</v>
      </c>
      <c r="R1233" s="154">
        <f t="shared" si="253"/>
        <v>219.04754902872065</v>
      </c>
      <c r="S1233" s="154">
        <f t="shared" si="254"/>
        <v>0</v>
      </c>
      <c r="T1233" s="154">
        <f t="shared" si="255"/>
        <v>0</v>
      </c>
      <c r="U1233" s="154">
        <f t="shared" si="256"/>
        <v>872.0630064027207</v>
      </c>
      <c r="V1233" s="154">
        <f t="shared" si="257"/>
        <v>0</v>
      </c>
      <c r="W1233" s="154">
        <f t="shared" si="258"/>
        <v>0</v>
      </c>
      <c r="X1233" s="137">
        <f t="shared" si="259"/>
        <v>0</v>
      </c>
      <c r="Y1233" s="137">
        <f t="shared" si="260"/>
        <v>0</v>
      </c>
    </row>
    <row r="1234" spans="1:25">
      <c r="A1234" s="153">
        <v>3039</v>
      </c>
      <c r="B1234" s="153" t="s">
        <v>164</v>
      </c>
      <c r="C1234" s="153" t="s">
        <v>165</v>
      </c>
      <c r="D1234" s="153" t="s">
        <v>442</v>
      </c>
      <c r="E1234" s="153" t="s">
        <v>167</v>
      </c>
      <c r="F1234" s="136" t="s">
        <v>168</v>
      </c>
      <c r="G1234" s="154">
        <v>27.131040486500002</v>
      </c>
      <c r="H1234" s="154">
        <v>0</v>
      </c>
      <c r="I1234" s="154">
        <v>0</v>
      </c>
      <c r="J1234" s="155">
        <f t="shared" si="248"/>
        <v>0</v>
      </c>
      <c r="K1234" s="155">
        <f t="shared" si="249"/>
        <v>0</v>
      </c>
      <c r="L1234" s="155">
        <f>IF(F1234="Current ASP",IF(ISERROR(VLOOKUP(A1234,#REF!,3,FALSE)),1,1-VLOOKUP(A1234,#REF!,3,FALSE)),0)</f>
        <v>0</v>
      </c>
      <c r="M1234" s="137">
        <v>699.26075271900004</v>
      </c>
      <c r="N1234" s="154">
        <f t="shared" si="250"/>
        <v>699.26075271900004</v>
      </c>
      <c r="O1234" s="154">
        <f t="shared" si="251"/>
        <v>0</v>
      </c>
      <c r="P1234" s="154">
        <f t="shared" si="252"/>
        <v>0</v>
      </c>
      <c r="Q1234" s="154">
        <v>449.15833427219235</v>
      </c>
      <c r="R1234" s="154">
        <f t="shared" si="253"/>
        <v>449.15833427219235</v>
      </c>
      <c r="S1234" s="154">
        <f t="shared" si="254"/>
        <v>0</v>
      </c>
      <c r="T1234" s="154">
        <f t="shared" si="255"/>
        <v>0</v>
      </c>
      <c r="U1234" s="154">
        <f t="shared" si="256"/>
        <v>1148.4190869911924</v>
      </c>
      <c r="V1234" s="154">
        <f t="shared" si="257"/>
        <v>0</v>
      </c>
      <c r="W1234" s="154">
        <f t="shared" si="258"/>
        <v>0</v>
      </c>
      <c r="X1234" s="137">
        <f t="shared" si="259"/>
        <v>0</v>
      </c>
      <c r="Y1234" s="137">
        <f t="shared" si="260"/>
        <v>0</v>
      </c>
    </row>
    <row r="1235" spans="1:25">
      <c r="A1235" s="153">
        <v>3040</v>
      </c>
      <c r="B1235" s="153" t="s">
        <v>164</v>
      </c>
      <c r="C1235" s="153" t="s">
        <v>165</v>
      </c>
      <c r="D1235" s="153" t="s">
        <v>442</v>
      </c>
      <c r="E1235" s="153" t="s">
        <v>167</v>
      </c>
      <c r="F1235" s="136" t="s">
        <v>168</v>
      </c>
      <c r="G1235" s="154">
        <v>8.0019868876900002</v>
      </c>
      <c r="H1235" s="154">
        <v>0</v>
      </c>
      <c r="I1235" s="154">
        <v>0</v>
      </c>
      <c r="J1235" s="155">
        <f t="shared" si="248"/>
        <v>0</v>
      </c>
      <c r="K1235" s="155">
        <f t="shared" si="249"/>
        <v>0</v>
      </c>
      <c r="L1235" s="155">
        <f>IF(F1235="Current ASP",IF(ISERROR(VLOOKUP(A1235,#REF!,3,FALSE)),1,1-VLOOKUP(A1235,#REF!,3,FALSE)),0)</f>
        <v>0</v>
      </c>
      <c r="M1235" s="137">
        <v>0</v>
      </c>
      <c r="N1235" s="154">
        <f t="shared" si="250"/>
        <v>0</v>
      </c>
      <c r="O1235" s="154">
        <f t="shared" si="251"/>
        <v>0</v>
      </c>
      <c r="P1235" s="154">
        <f t="shared" si="252"/>
        <v>0</v>
      </c>
      <c r="Q1235" s="154">
        <v>156.41418312304762</v>
      </c>
      <c r="R1235" s="154">
        <f t="shared" si="253"/>
        <v>156.41418312304762</v>
      </c>
      <c r="S1235" s="154">
        <f t="shared" si="254"/>
        <v>0</v>
      </c>
      <c r="T1235" s="154">
        <f t="shared" si="255"/>
        <v>0</v>
      </c>
      <c r="U1235" s="154">
        <f t="shared" si="256"/>
        <v>156.41418312304762</v>
      </c>
      <c r="V1235" s="154">
        <f t="shared" si="257"/>
        <v>0</v>
      </c>
      <c r="W1235" s="154">
        <f t="shared" si="258"/>
        <v>0</v>
      </c>
      <c r="X1235" s="137">
        <f t="shared" si="259"/>
        <v>0</v>
      </c>
      <c r="Y1235" s="137">
        <f t="shared" si="260"/>
        <v>0</v>
      </c>
    </row>
    <row r="1236" spans="1:25">
      <c r="A1236" s="153">
        <v>3041</v>
      </c>
      <c r="B1236" s="153" t="s">
        <v>164</v>
      </c>
      <c r="C1236" s="153" t="s">
        <v>165</v>
      </c>
      <c r="D1236" s="153" t="s">
        <v>442</v>
      </c>
      <c r="E1236" s="153" t="s">
        <v>167</v>
      </c>
      <c r="F1236" s="136" t="s">
        <v>168</v>
      </c>
      <c r="G1236" s="154">
        <v>22.960741179500001</v>
      </c>
      <c r="H1236" s="154">
        <v>0</v>
      </c>
      <c r="I1236" s="154">
        <v>0</v>
      </c>
      <c r="J1236" s="155">
        <f t="shared" si="248"/>
        <v>0</v>
      </c>
      <c r="K1236" s="155">
        <f t="shared" si="249"/>
        <v>0</v>
      </c>
      <c r="L1236" s="155">
        <f>IF(F1236="Current ASP",IF(ISERROR(VLOOKUP(A1236,#REF!,3,FALSE)),1,1-VLOOKUP(A1236,#REF!,3,FALSE)),0)</f>
        <v>0</v>
      </c>
      <c r="M1236" s="137">
        <v>2968.60230125</v>
      </c>
      <c r="N1236" s="154">
        <f t="shared" si="250"/>
        <v>2968.60230125</v>
      </c>
      <c r="O1236" s="154">
        <f t="shared" si="251"/>
        <v>0</v>
      </c>
      <c r="P1236" s="154">
        <f t="shared" si="252"/>
        <v>0</v>
      </c>
      <c r="Q1236" s="154">
        <v>285.67728090370815</v>
      </c>
      <c r="R1236" s="154">
        <f t="shared" si="253"/>
        <v>285.67728090370815</v>
      </c>
      <c r="S1236" s="154">
        <f t="shared" si="254"/>
        <v>0</v>
      </c>
      <c r="T1236" s="154">
        <f t="shared" si="255"/>
        <v>0</v>
      </c>
      <c r="U1236" s="154">
        <f t="shared" si="256"/>
        <v>3254.2795821537084</v>
      </c>
      <c r="V1236" s="154">
        <f t="shared" si="257"/>
        <v>0</v>
      </c>
      <c r="W1236" s="154">
        <f t="shared" si="258"/>
        <v>0</v>
      </c>
      <c r="X1236" s="137">
        <f t="shared" si="259"/>
        <v>0</v>
      </c>
      <c r="Y1236" s="137">
        <f t="shared" si="260"/>
        <v>0</v>
      </c>
    </row>
    <row r="1237" spans="1:25">
      <c r="A1237" s="153">
        <v>3042</v>
      </c>
      <c r="B1237" s="153" t="s">
        <v>164</v>
      </c>
      <c r="C1237" s="153" t="s">
        <v>165</v>
      </c>
      <c r="D1237" s="153" t="s">
        <v>437</v>
      </c>
      <c r="E1237" s="153" t="s">
        <v>167</v>
      </c>
      <c r="F1237" s="136" t="s">
        <v>168</v>
      </c>
      <c r="G1237" s="154">
        <v>13.1621662042</v>
      </c>
      <c r="H1237" s="154">
        <v>0</v>
      </c>
      <c r="I1237" s="154">
        <v>0</v>
      </c>
      <c r="J1237" s="155">
        <f t="shared" si="248"/>
        <v>0</v>
      </c>
      <c r="K1237" s="155">
        <f t="shared" si="249"/>
        <v>0</v>
      </c>
      <c r="L1237" s="155">
        <f>IF(F1237="Current ASP",IF(ISERROR(VLOOKUP(A1237,#REF!,3,FALSE)),1,1-VLOOKUP(A1237,#REF!,3,FALSE)),0)</f>
        <v>0</v>
      </c>
      <c r="M1237" s="137">
        <v>659.39411871000004</v>
      </c>
      <c r="N1237" s="154">
        <f t="shared" si="250"/>
        <v>659.39411871000004</v>
      </c>
      <c r="O1237" s="154">
        <f t="shared" si="251"/>
        <v>0</v>
      </c>
      <c r="P1237" s="154">
        <f t="shared" si="252"/>
        <v>0</v>
      </c>
      <c r="Q1237" s="154">
        <v>23.377962860957457</v>
      </c>
      <c r="R1237" s="154">
        <f t="shared" si="253"/>
        <v>23.377962860957457</v>
      </c>
      <c r="S1237" s="154">
        <f t="shared" si="254"/>
        <v>0</v>
      </c>
      <c r="T1237" s="154">
        <f t="shared" si="255"/>
        <v>0</v>
      </c>
      <c r="U1237" s="154">
        <f t="shared" si="256"/>
        <v>682.77208157095754</v>
      </c>
      <c r="V1237" s="154">
        <f t="shared" si="257"/>
        <v>0</v>
      </c>
      <c r="W1237" s="154">
        <f t="shared" si="258"/>
        <v>0</v>
      </c>
      <c r="X1237" s="137">
        <f t="shared" si="259"/>
        <v>0</v>
      </c>
      <c r="Y1237" s="137">
        <f t="shared" si="260"/>
        <v>0</v>
      </c>
    </row>
    <row r="1238" spans="1:25">
      <c r="A1238" s="153">
        <v>3043</v>
      </c>
      <c r="B1238" s="153" t="s">
        <v>164</v>
      </c>
      <c r="C1238" s="153" t="s">
        <v>165</v>
      </c>
      <c r="D1238" s="153" t="s">
        <v>442</v>
      </c>
      <c r="E1238" s="153" t="s">
        <v>167</v>
      </c>
      <c r="F1238" s="136" t="s">
        <v>168</v>
      </c>
      <c r="G1238" s="154">
        <v>11.095287154999999</v>
      </c>
      <c r="H1238" s="154">
        <v>0</v>
      </c>
      <c r="I1238" s="154">
        <v>0</v>
      </c>
      <c r="J1238" s="155">
        <f t="shared" si="248"/>
        <v>0</v>
      </c>
      <c r="K1238" s="155">
        <f t="shared" si="249"/>
        <v>0</v>
      </c>
      <c r="L1238" s="155">
        <f>IF(F1238="Current ASP",IF(ISERROR(VLOOKUP(A1238,#REF!,3,FALSE)),1,1-VLOOKUP(A1238,#REF!,3,FALSE)),0)</f>
        <v>0</v>
      </c>
      <c r="M1238" s="137">
        <v>258.85693723700001</v>
      </c>
      <c r="N1238" s="154">
        <f t="shared" si="250"/>
        <v>258.85693723700001</v>
      </c>
      <c r="O1238" s="154">
        <f t="shared" si="251"/>
        <v>0</v>
      </c>
      <c r="P1238" s="154">
        <f t="shared" si="252"/>
        <v>0</v>
      </c>
      <c r="Q1238" s="154">
        <v>776.81663982448049</v>
      </c>
      <c r="R1238" s="154">
        <f t="shared" si="253"/>
        <v>776.81663982448049</v>
      </c>
      <c r="S1238" s="154">
        <f t="shared" si="254"/>
        <v>0</v>
      </c>
      <c r="T1238" s="154">
        <f t="shared" si="255"/>
        <v>0</v>
      </c>
      <c r="U1238" s="154">
        <f t="shared" si="256"/>
        <v>1035.6735770614805</v>
      </c>
      <c r="V1238" s="154">
        <f t="shared" si="257"/>
        <v>0</v>
      </c>
      <c r="W1238" s="154">
        <f t="shared" si="258"/>
        <v>0</v>
      </c>
      <c r="X1238" s="137">
        <f t="shared" si="259"/>
        <v>0</v>
      </c>
      <c r="Y1238" s="137">
        <f t="shared" si="260"/>
        <v>0</v>
      </c>
    </row>
    <row r="1239" spans="1:25">
      <c r="A1239" s="153">
        <v>3044</v>
      </c>
      <c r="B1239" s="153" t="s">
        <v>164</v>
      </c>
      <c r="C1239" s="153" t="s">
        <v>165</v>
      </c>
      <c r="D1239" s="153" t="s">
        <v>442</v>
      </c>
      <c r="E1239" s="153" t="s">
        <v>167</v>
      </c>
      <c r="F1239" s="136" t="s">
        <v>168</v>
      </c>
      <c r="G1239" s="154">
        <v>20.588244560700002</v>
      </c>
      <c r="H1239" s="154">
        <v>0</v>
      </c>
      <c r="I1239" s="154">
        <v>0</v>
      </c>
      <c r="J1239" s="155">
        <f t="shared" si="248"/>
        <v>0</v>
      </c>
      <c r="K1239" s="155">
        <f t="shared" si="249"/>
        <v>0</v>
      </c>
      <c r="L1239" s="155">
        <f>IF(F1239="Current ASP",IF(ISERROR(VLOOKUP(A1239,#REF!,3,FALSE)),1,1-VLOOKUP(A1239,#REF!,3,FALSE)),0)</f>
        <v>0</v>
      </c>
      <c r="M1239" s="137">
        <v>419.396985379</v>
      </c>
      <c r="N1239" s="154">
        <f t="shared" si="250"/>
        <v>419.396985379</v>
      </c>
      <c r="O1239" s="154">
        <f t="shared" si="251"/>
        <v>0</v>
      </c>
      <c r="P1239" s="154">
        <f t="shared" si="252"/>
        <v>0</v>
      </c>
      <c r="Q1239" s="154">
        <v>67.160932758922343</v>
      </c>
      <c r="R1239" s="154">
        <f t="shared" si="253"/>
        <v>67.160932758922343</v>
      </c>
      <c r="S1239" s="154">
        <f t="shared" si="254"/>
        <v>0</v>
      </c>
      <c r="T1239" s="154">
        <f t="shared" si="255"/>
        <v>0</v>
      </c>
      <c r="U1239" s="154">
        <f t="shared" si="256"/>
        <v>486.55791813792234</v>
      </c>
      <c r="V1239" s="154">
        <f t="shared" si="257"/>
        <v>0</v>
      </c>
      <c r="W1239" s="154">
        <f t="shared" si="258"/>
        <v>0</v>
      </c>
      <c r="X1239" s="137">
        <f t="shared" si="259"/>
        <v>0</v>
      </c>
      <c r="Y1239" s="137">
        <f t="shared" si="260"/>
        <v>0</v>
      </c>
    </row>
    <row r="1240" spans="1:25">
      <c r="A1240" s="153">
        <v>3045</v>
      </c>
      <c r="B1240" s="153" t="s">
        <v>164</v>
      </c>
      <c r="C1240" s="153" t="s">
        <v>165</v>
      </c>
      <c r="D1240" s="153" t="s">
        <v>437</v>
      </c>
      <c r="E1240" s="153" t="s">
        <v>167</v>
      </c>
      <c r="F1240" s="136" t="s">
        <v>168</v>
      </c>
      <c r="G1240" s="154">
        <v>18.339349952100001</v>
      </c>
      <c r="H1240" s="154">
        <v>0</v>
      </c>
      <c r="I1240" s="154">
        <v>0</v>
      </c>
      <c r="J1240" s="155">
        <f t="shared" si="248"/>
        <v>0</v>
      </c>
      <c r="K1240" s="155">
        <f t="shared" si="249"/>
        <v>0</v>
      </c>
      <c r="L1240" s="155">
        <f>IF(F1240="Current ASP",IF(ISERROR(VLOOKUP(A1240,#REF!,3,FALSE)),1,1-VLOOKUP(A1240,#REF!,3,FALSE)),0)</f>
        <v>0</v>
      </c>
      <c r="M1240" s="137">
        <v>364.38103027099999</v>
      </c>
      <c r="N1240" s="154">
        <f t="shared" si="250"/>
        <v>364.38103027099999</v>
      </c>
      <c r="O1240" s="154">
        <f t="shared" si="251"/>
        <v>0</v>
      </c>
      <c r="P1240" s="154">
        <f t="shared" si="252"/>
        <v>0</v>
      </c>
      <c r="Q1240" s="154">
        <v>36.881760602126654</v>
      </c>
      <c r="R1240" s="154">
        <f t="shared" si="253"/>
        <v>36.881760602126654</v>
      </c>
      <c r="S1240" s="154">
        <f t="shared" si="254"/>
        <v>0</v>
      </c>
      <c r="T1240" s="154">
        <f t="shared" si="255"/>
        <v>0</v>
      </c>
      <c r="U1240" s="154">
        <f t="shared" si="256"/>
        <v>401.26279087312662</v>
      </c>
      <c r="V1240" s="154">
        <f t="shared" si="257"/>
        <v>0</v>
      </c>
      <c r="W1240" s="154">
        <f t="shared" si="258"/>
        <v>0</v>
      </c>
      <c r="X1240" s="137">
        <f t="shared" si="259"/>
        <v>0</v>
      </c>
      <c r="Y1240" s="137">
        <f t="shared" si="260"/>
        <v>0</v>
      </c>
    </row>
    <row r="1241" spans="1:25">
      <c r="A1241" s="153">
        <v>3046</v>
      </c>
      <c r="B1241" s="153" t="s">
        <v>164</v>
      </c>
      <c r="C1241" s="153" t="s">
        <v>165</v>
      </c>
      <c r="D1241" s="153" t="s">
        <v>437</v>
      </c>
      <c r="E1241" s="153" t="s">
        <v>167</v>
      </c>
      <c r="F1241" s="136" t="s">
        <v>168</v>
      </c>
      <c r="G1241" s="154">
        <v>20.4134009484</v>
      </c>
      <c r="H1241" s="154">
        <v>0</v>
      </c>
      <c r="I1241" s="154">
        <v>0</v>
      </c>
      <c r="J1241" s="155">
        <f t="shared" si="248"/>
        <v>0</v>
      </c>
      <c r="K1241" s="155">
        <f t="shared" si="249"/>
        <v>0</v>
      </c>
      <c r="L1241" s="155">
        <f>IF(F1241="Current ASP",IF(ISERROR(VLOOKUP(A1241,#REF!,3,FALSE)),1,1-VLOOKUP(A1241,#REF!,3,FALSE)),0)</f>
        <v>0</v>
      </c>
      <c r="M1241" s="137">
        <v>0</v>
      </c>
      <c r="N1241" s="154">
        <f t="shared" si="250"/>
        <v>0</v>
      </c>
      <c r="O1241" s="154">
        <f t="shared" si="251"/>
        <v>0</v>
      </c>
      <c r="P1241" s="154">
        <f t="shared" si="252"/>
        <v>0</v>
      </c>
      <c r="Q1241" s="154">
        <v>4402.2197000740825</v>
      </c>
      <c r="R1241" s="154">
        <f t="shared" si="253"/>
        <v>4402.2197000740825</v>
      </c>
      <c r="S1241" s="154">
        <f t="shared" si="254"/>
        <v>0</v>
      </c>
      <c r="T1241" s="154">
        <f t="shared" si="255"/>
        <v>0</v>
      </c>
      <c r="U1241" s="154">
        <f t="shared" si="256"/>
        <v>4402.2197000740825</v>
      </c>
      <c r="V1241" s="154">
        <f t="shared" si="257"/>
        <v>0</v>
      </c>
      <c r="W1241" s="154">
        <f t="shared" si="258"/>
        <v>0</v>
      </c>
      <c r="X1241" s="137">
        <f t="shared" si="259"/>
        <v>0</v>
      </c>
      <c r="Y1241" s="137">
        <f t="shared" si="260"/>
        <v>0</v>
      </c>
    </row>
    <row r="1242" spans="1:25">
      <c r="A1242" s="153">
        <v>3047</v>
      </c>
      <c r="B1242" s="153" t="s">
        <v>164</v>
      </c>
      <c r="C1242" s="153" t="s">
        <v>165</v>
      </c>
      <c r="D1242" s="153" t="s">
        <v>437</v>
      </c>
      <c r="E1242" s="153" t="s">
        <v>167</v>
      </c>
      <c r="F1242" s="136" t="s">
        <v>168</v>
      </c>
      <c r="G1242" s="154">
        <v>10.952569412000001</v>
      </c>
      <c r="H1242" s="154">
        <v>0</v>
      </c>
      <c r="I1242" s="154">
        <v>0</v>
      </c>
      <c r="J1242" s="155">
        <f t="shared" si="248"/>
        <v>0</v>
      </c>
      <c r="K1242" s="155">
        <f t="shared" si="249"/>
        <v>0</v>
      </c>
      <c r="L1242" s="155">
        <f>IF(F1242="Current ASP",IF(ISERROR(VLOOKUP(A1242,#REF!,3,FALSE)),1,1-VLOOKUP(A1242,#REF!,3,FALSE)),0)</f>
        <v>0</v>
      </c>
      <c r="M1242" s="137">
        <v>0</v>
      </c>
      <c r="N1242" s="154">
        <f t="shared" si="250"/>
        <v>0</v>
      </c>
      <c r="O1242" s="154">
        <f t="shared" si="251"/>
        <v>0</v>
      </c>
      <c r="P1242" s="154">
        <f t="shared" si="252"/>
        <v>0</v>
      </c>
      <c r="Q1242" s="154">
        <v>1091.4412496720124</v>
      </c>
      <c r="R1242" s="154">
        <f t="shared" si="253"/>
        <v>1091.4412496720124</v>
      </c>
      <c r="S1242" s="154">
        <f t="shared" si="254"/>
        <v>0</v>
      </c>
      <c r="T1242" s="154">
        <f t="shared" si="255"/>
        <v>0</v>
      </c>
      <c r="U1242" s="154">
        <f t="shared" si="256"/>
        <v>1091.4412496720124</v>
      </c>
      <c r="V1242" s="154">
        <f t="shared" si="257"/>
        <v>0</v>
      </c>
      <c r="W1242" s="154">
        <f t="shared" si="258"/>
        <v>0</v>
      </c>
      <c r="X1242" s="137">
        <f t="shared" si="259"/>
        <v>0</v>
      </c>
      <c r="Y1242" s="137">
        <f t="shared" si="260"/>
        <v>0</v>
      </c>
    </row>
    <row r="1243" spans="1:25">
      <c r="A1243" s="153">
        <v>3048</v>
      </c>
      <c r="B1243" s="153" t="s">
        <v>164</v>
      </c>
      <c r="C1243" s="153" t="s">
        <v>165</v>
      </c>
      <c r="D1243" s="153" t="s">
        <v>437</v>
      </c>
      <c r="E1243" s="153" t="s">
        <v>167</v>
      </c>
      <c r="F1243" s="136" t="s">
        <v>168</v>
      </c>
      <c r="G1243" s="154">
        <v>9.2627165305800006</v>
      </c>
      <c r="H1243" s="154">
        <v>0</v>
      </c>
      <c r="I1243" s="154">
        <v>0</v>
      </c>
      <c r="J1243" s="155">
        <f t="shared" si="248"/>
        <v>0</v>
      </c>
      <c r="K1243" s="155">
        <f t="shared" si="249"/>
        <v>0</v>
      </c>
      <c r="L1243" s="155">
        <f>IF(F1243="Current ASP",IF(ISERROR(VLOOKUP(A1243,#REF!,3,FALSE)),1,1-VLOOKUP(A1243,#REF!,3,FALSE)),0)</f>
        <v>0</v>
      </c>
      <c r="M1243" s="137">
        <v>0</v>
      </c>
      <c r="N1243" s="154">
        <f t="shared" si="250"/>
        <v>0</v>
      </c>
      <c r="O1243" s="154">
        <f t="shared" si="251"/>
        <v>0</v>
      </c>
      <c r="P1243" s="154">
        <f t="shared" si="252"/>
        <v>0</v>
      </c>
      <c r="Q1243" s="154">
        <v>1143.6678977599668</v>
      </c>
      <c r="R1243" s="154">
        <f t="shared" si="253"/>
        <v>1143.6678977599668</v>
      </c>
      <c r="S1243" s="154">
        <f t="shared" si="254"/>
        <v>0</v>
      </c>
      <c r="T1243" s="154">
        <f t="shared" si="255"/>
        <v>0</v>
      </c>
      <c r="U1243" s="154">
        <f t="shared" si="256"/>
        <v>1143.6678977599668</v>
      </c>
      <c r="V1243" s="154">
        <f t="shared" si="257"/>
        <v>0</v>
      </c>
      <c r="W1243" s="154">
        <f t="shared" si="258"/>
        <v>0</v>
      </c>
      <c r="X1243" s="137">
        <f t="shared" si="259"/>
        <v>0</v>
      </c>
      <c r="Y1243" s="137">
        <f t="shared" si="260"/>
        <v>0</v>
      </c>
    </row>
    <row r="1244" spans="1:25">
      <c r="A1244" s="153">
        <v>3049</v>
      </c>
      <c r="B1244" s="153" t="s">
        <v>164</v>
      </c>
      <c r="C1244" s="153" t="s">
        <v>165</v>
      </c>
      <c r="D1244" s="153" t="s">
        <v>442</v>
      </c>
      <c r="E1244" s="153" t="s">
        <v>167</v>
      </c>
      <c r="F1244" s="136" t="s">
        <v>168</v>
      </c>
      <c r="G1244" s="154">
        <v>20.918794979299999</v>
      </c>
      <c r="H1244" s="154">
        <v>0</v>
      </c>
      <c r="I1244" s="154">
        <v>0</v>
      </c>
      <c r="J1244" s="155">
        <f t="shared" si="248"/>
        <v>0</v>
      </c>
      <c r="K1244" s="155">
        <f t="shared" si="249"/>
        <v>0</v>
      </c>
      <c r="L1244" s="155">
        <f>IF(F1244="Current ASP",IF(ISERROR(VLOOKUP(A1244,#REF!,3,FALSE)),1,1-VLOOKUP(A1244,#REF!,3,FALSE)),0)</f>
        <v>0</v>
      </c>
      <c r="M1244" s="137">
        <v>545.37554529399995</v>
      </c>
      <c r="N1244" s="154">
        <f t="shared" si="250"/>
        <v>545.37554529399995</v>
      </c>
      <c r="O1244" s="154">
        <f t="shared" si="251"/>
        <v>0</v>
      </c>
      <c r="P1244" s="154">
        <f t="shared" si="252"/>
        <v>0</v>
      </c>
      <c r="Q1244" s="154">
        <v>428.91329102308993</v>
      </c>
      <c r="R1244" s="154">
        <f t="shared" si="253"/>
        <v>428.91329102308993</v>
      </c>
      <c r="S1244" s="154">
        <f t="shared" si="254"/>
        <v>0</v>
      </c>
      <c r="T1244" s="154">
        <f t="shared" si="255"/>
        <v>0</v>
      </c>
      <c r="U1244" s="154">
        <f t="shared" si="256"/>
        <v>974.28883631708982</v>
      </c>
      <c r="V1244" s="154">
        <f t="shared" si="257"/>
        <v>0</v>
      </c>
      <c r="W1244" s="154">
        <f t="shared" si="258"/>
        <v>0</v>
      </c>
      <c r="X1244" s="137">
        <f t="shared" si="259"/>
        <v>0</v>
      </c>
      <c r="Y1244" s="137">
        <f t="shared" si="260"/>
        <v>0</v>
      </c>
    </row>
    <row r="1245" spans="1:25">
      <c r="A1245" s="153">
        <v>3050</v>
      </c>
      <c r="B1245" s="153" t="s">
        <v>164</v>
      </c>
      <c r="C1245" s="153" t="s">
        <v>165</v>
      </c>
      <c r="D1245" s="153" t="s">
        <v>442</v>
      </c>
      <c r="E1245" s="153" t="s">
        <v>167</v>
      </c>
      <c r="F1245" s="136" t="s">
        <v>168</v>
      </c>
      <c r="G1245" s="154">
        <v>24.9933286045</v>
      </c>
      <c r="H1245" s="154">
        <v>0</v>
      </c>
      <c r="I1245" s="154">
        <v>0</v>
      </c>
      <c r="J1245" s="155">
        <f t="shared" si="248"/>
        <v>0</v>
      </c>
      <c r="K1245" s="155">
        <f t="shared" si="249"/>
        <v>0</v>
      </c>
      <c r="L1245" s="155">
        <f>IF(F1245="Current ASP",IF(ISERROR(VLOOKUP(A1245,#REF!,3,FALSE)),1,1-VLOOKUP(A1245,#REF!,3,FALSE)),0)</f>
        <v>0</v>
      </c>
      <c r="M1245" s="137">
        <v>334.879722786</v>
      </c>
      <c r="N1245" s="154">
        <f t="shared" si="250"/>
        <v>334.879722786</v>
      </c>
      <c r="O1245" s="154">
        <f t="shared" si="251"/>
        <v>0</v>
      </c>
      <c r="P1245" s="154">
        <f t="shared" si="252"/>
        <v>0</v>
      </c>
      <c r="Q1245" s="154">
        <v>29.313098837806351</v>
      </c>
      <c r="R1245" s="154">
        <f t="shared" si="253"/>
        <v>29.313098837806351</v>
      </c>
      <c r="S1245" s="154">
        <f t="shared" si="254"/>
        <v>0</v>
      </c>
      <c r="T1245" s="154">
        <f t="shared" si="255"/>
        <v>0</v>
      </c>
      <c r="U1245" s="154">
        <f t="shared" si="256"/>
        <v>364.19282162380637</v>
      </c>
      <c r="V1245" s="154">
        <f t="shared" si="257"/>
        <v>0</v>
      </c>
      <c r="W1245" s="154">
        <f t="shared" si="258"/>
        <v>0</v>
      </c>
      <c r="X1245" s="137">
        <f t="shared" si="259"/>
        <v>0</v>
      </c>
      <c r="Y1245" s="137">
        <f t="shared" si="260"/>
        <v>0</v>
      </c>
    </row>
    <row r="1246" spans="1:25">
      <c r="A1246" s="153">
        <v>3101</v>
      </c>
      <c r="B1246" s="153" t="s">
        <v>164</v>
      </c>
      <c r="C1246" s="153" t="s">
        <v>165</v>
      </c>
      <c r="D1246" s="153" t="s">
        <v>443</v>
      </c>
      <c r="E1246" s="153" t="s">
        <v>167</v>
      </c>
      <c r="F1246" s="136" t="s">
        <v>168</v>
      </c>
      <c r="G1246" s="154">
        <v>45.175015099200003</v>
      </c>
      <c r="H1246" s="154">
        <v>0</v>
      </c>
      <c r="I1246" s="154">
        <v>0</v>
      </c>
      <c r="J1246" s="155">
        <f t="shared" si="248"/>
        <v>0</v>
      </c>
      <c r="K1246" s="155">
        <f t="shared" si="249"/>
        <v>0</v>
      </c>
      <c r="L1246" s="155">
        <f>IF(F1246="Current ASP",IF(ISERROR(VLOOKUP(A1246,#REF!,3,FALSE)),1,1-VLOOKUP(A1246,#REF!,3,FALSE)),0)</f>
        <v>0</v>
      </c>
      <c r="M1246" s="137">
        <v>1829.08114697</v>
      </c>
      <c r="N1246" s="154">
        <f t="shared" si="250"/>
        <v>1829.08114697</v>
      </c>
      <c r="O1246" s="154">
        <f t="shared" si="251"/>
        <v>0</v>
      </c>
      <c r="P1246" s="154">
        <f t="shared" si="252"/>
        <v>0</v>
      </c>
      <c r="Q1246" s="154">
        <v>221.93036458500893</v>
      </c>
      <c r="R1246" s="154">
        <f t="shared" si="253"/>
        <v>221.93036458500893</v>
      </c>
      <c r="S1246" s="154">
        <f t="shared" si="254"/>
        <v>0</v>
      </c>
      <c r="T1246" s="154">
        <f t="shared" si="255"/>
        <v>0</v>
      </c>
      <c r="U1246" s="154">
        <f t="shared" si="256"/>
        <v>2051.0115115550088</v>
      </c>
      <c r="V1246" s="154">
        <f t="shared" si="257"/>
        <v>0</v>
      </c>
      <c r="W1246" s="154">
        <f t="shared" si="258"/>
        <v>0</v>
      </c>
      <c r="X1246" s="137">
        <f t="shared" si="259"/>
        <v>0</v>
      </c>
      <c r="Y1246" s="137">
        <f t="shared" si="260"/>
        <v>0</v>
      </c>
    </row>
    <row r="1247" spans="1:25">
      <c r="A1247" s="153">
        <v>3102</v>
      </c>
      <c r="B1247" s="153" t="s">
        <v>164</v>
      </c>
      <c r="C1247" s="153" t="s">
        <v>165</v>
      </c>
      <c r="D1247" s="153" t="s">
        <v>443</v>
      </c>
      <c r="E1247" s="153" t="s">
        <v>167</v>
      </c>
      <c r="F1247" s="136" t="s">
        <v>168</v>
      </c>
      <c r="G1247" s="154">
        <v>61.951029912000003</v>
      </c>
      <c r="H1247" s="154">
        <v>0</v>
      </c>
      <c r="I1247" s="154">
        <v>0</v>
      </c>
      <c r="J1247" s="155">
        <f t="shared" si="248"/>
        <v>0</v>
      </c>
      <c r="K1247" s="155">
        <f t="shared" si="249"/>
        <v>0</v>
      </c>
      <c r="L1247" s="155">
        <f>IF(F1247="Current ASP",IF(ISERROR(VLOOKUP(A1247,#REF!,3,FALSE)),1,1-VLOOKUP(A1247,#REF!,3,FALSE)),0)</f>
        <v>0</v>
      </c>
      <c r="M1247" s="137">
        <v>2214.19282703</v>
      </c>
      <c r="N1247" s="154">
        <f t="shared" si="250"/>
        <v>2214.19282703</v>
      </c>
      <c r="O1247" s="154">
        <f t="shared" si="251"/>
        <v>0</v>
      </c>
      <c r="P1247" s="154">
        <f t="shared" si="252"/>
        <v>0</v>
      </c>
      <c r="Q1247" s="154">
        <v>360.59710669491267</v>
      </c>
      <c r="R1247" s="154">
        <f t="shared" si="253"/>
        <v>360.59710669491267</v>
      </c>
      <c r="S1247" s="154">
        <f t="shared" si="254"/>
        <v>0</v>
      </c>
      <c r="T1247" s="154">
        <f t="shared" si="255"/>
        <v>0</v>
      </c>
      <c r="U1247" s="154">
        <f t="shared" si="256"/>
        <v>2574.7899337249128</v>
      </c>
      <c r="V1247" s="154">
        <f t="shared" si="257"/>
        <v>0</v>
      </c>
      <c r="W1247" s="154">
        <f t="shared" si="258"/>
        <v>0</v>
      </c>
      <c r="X1247" s="137">
        <f t="shared" si="259"/>
        <v>0</v>
      </c>
      <c r="Y1247" s="137">
        <f t="shared" si="260"/>
        <v>0</v>
      </c>
    </row>
    <row r="1248" spans="1:25">
      <c r="A1248" s="153">
        <v>3103</v>
      </c>
      <c r="B1248" s="153" t="s">
        <v>164</v>
      </c>
      <c r="C1248" s="153" t="s">
        <v>165</v>
      </c>
      <c r="D1248" s="153" t="s">
        <v>443</v>
      </c>
      <c r="E1248" s="153" t="s">
        <v>167</v>
      </c>
      <c r="F1248" s="136" t="s">
        <v>168</v>
      </c>
      <c r="G1248" s="154">
        <v>47.197797051400002</v>
      </c>
      <c r="H1248" s="154">
        <v>0</v>
      </c>
      <c r="I1248" s="154">
        <v>0</v>
      </c>
      <c r="J1248" s="155">
        <f t="shared" si="248"/>
        <v>0</v>
      </c>
      <c r="K1248" s="155">
        <f t="shared" si="249"/>
        <v>0</v>
      </c>
      <c r="L1248" s="155">
        <f>IF(F1248="Current ASP",IF(ISERROR(VLOOKUP(A1248,#REF!,3,FALSE)),1,1-VLOOKUP(A1248,#REF!,3,FALSE)),0)</f>
        <v>0</v>
      </c>
      <c r="M1248" s="137">
        <v>1253.40695865</v>
      </c>
      <c r="N1248" s="154">
        <f t="shared" si="250"/>
        <v>1253.40695865</v>
      </c>
      <c r="O1248" s="154">
        <f t="shared" si="251"/>
        <v>0</v>
      </c>
      <c r="P1248" s="154">
        <f t="shared" si="252"/>
        <v>0</v>
      </c>
      <c r="Q1248" s="154">
        <v>485.8318559955427</v>
      </c>
      <c r="R1248" s="154">
        <f t="shared" si="253"/>
        <v>485.8318559955427</v>
      </c>
      <c r="S1248" s="154">
        <f t="shared" si="254"/>
        <v>0</v>
      </c>
      <c r="T1248" s="154">
        <f t="shared" si="255"/>
        <v>0</v>
      </c>
      <c r="U1248" s="154">
        <f t="shared" si="256"/>
        <v>1739.2388146455428</v>
      </c>
      <c r="V1248" s="154">
        <f t="shared" si="257"/>
        <v>0</v>
      </c>
      <c r="W1248" s="154">
        <f t="shared" si="258"/>
        <v>0</v>
      </c>
      <c r="X1248" s="137">
        <f t="shared" si="259"/>
        <v>0</v>
      </c>
      <c r="Y1248" s="137">
        <f t="shared" si="260"/>
        <v>0</v>
      </c>
    </row>
    <row r="1249" spans="1:25">
      <c r="A1249" s="153">
        <v>3104</v>
      </c>
      <c r="B1249" s="153" t="s">
        <v>164</v>
      </c>
      <c r="C1249" s="153" t="s">
        <v>165</v>
      </c>
      <c r="D1249" s="153" t="s">
        <v>443</v>
      </c>
      <c r="E1249" s="153" t="s">
        <v>167</v>
      </c>
      <c r="F1249" s="136" t="s">
        <v>168</v>
      </c>
      <c r="G1249" s="154">
        <v>68.208339113199997</v>
      </c>
      <c r="H1249" s="154">
        <v>0</v>
      </c>
      <c r="I1249" s="154">
        <v>0</v>
      </c>
      <c r="J1249" s="155">
        <f t="shared" si="248"/>
        <v>0</v>
      </c>
      <c r="K1249" s="155">
        <f t="shared" si="249"/>
        <v>0</v>
      </c>
      <c r="L1249" s="155">
        <f>IF(F1249="Current ASP",IF(ISERROR(VLOOKUP(A1249,#REF!,3,FALSE)),1,1-VLOOKUP(A1249,#REF!,3,FALSE)),0)</f>
        <v>0</v>
      </c>
      <c r="M1249" s="137">
        <v>2207.8141653799998</v>
      </c>
      <c r="N1249" s="154">
        <f t="shared" si="250"/>
        <v>2207.8141653799998</v>
      </c>
      <c r="O1249" s="154">
        <f t="shared" si="251"/>
        <v>0</v>
      </c>
      <c r="P1249" s="154">
        <f t="shared" si="252"/>
        <v>0</v>
      </c>
      <c r="Q1249" s="154">
        <v>194.73322013679356</v>
      </c>
      <c r="R1249" s="154">
        <f t="shared" si="253"/>
        <v>194.73322013679356</v>
      </c>
      <c r="S1249" s="154">
        <f t="shared" si="254"/>
        <v>0</v>
      </c>
      <c r="T1249" s="154">
        <f t="shared" si="255"/>
        <v>0</v>
      </c>
      <c r="U1249" s="154">
        <f t="shared" si="256"/>
        <v>2402.5473855167934</v>
      </c>
      <c r="V1249" s="154">
        <f t="shared" si="257"/>
        <v>0</v>
      </c>
      <c r="W1249" s="154">
        <f t="shared" si="258"/>
        <v>0</v>
      </c>
      <c r="X1249" s="137">
        <f t="shared" si="259"/>
        <v>0</v>
      </c>
      <c r="Y1249" s="137">
        <f t="shared" si="260"/>
        <v>0</v>
      </c>
    </row>
    <row r="1250" spans="1:25">
      <c r="A1250" s="153">
        <v>3105</v>
      </c>
      <c r="B1250" s="153" t="s">
        <v>164</v>
      </c>
      <c r="C1250" s="153" t="s">
        <v>165</v>
      </c>
      <c r="D1250" s="153" t="s">
        <v>443</v>
      </c>
      <c r="E1250" s="153" t="s">
        <v>133</v>
      </c>
      <c r="F1250" s="136" t="s">
        <v>206</v>
      </c>
      <c r="G1250" s="154">
        <v>47.883482706300001</v>
      </c>
      <c r="H1250" s="154">
        <v>47.883482706300001</v>
      </c>
      <c r="I1250" s="154">
        <v>0</v>
      </c>
      <c r="J1250" s="155">
        <f t="shared" si="248"/>
        <v>1</v>
      </c>
      <c r="K1250" s="155">
        <f t="shared" si="249"/>
        <v>0</v>
      </c>
      <c r="L1250" s="155">
        <f>IF(F1250="Current ASP",IF(ISERROR(VLOOKUP(A1250,#REF!,3,FALSE)),1,1-VLOOKUP(A1250,#REF!,3,FALSE)),0)</f>
        <v>1</v>
      </c>
      <c r="M1250" s="137">
        <v>2046.30873129</v>
      </c>
      <c r="N1250" s="154">
        <f t="shared" si="250"/>
        <v>0</v>
      </c>
      <c r="O1250" s="154">
        <f t="shared" si="251"/>
        <v>2046.30873129</v>
      </c>
      <c r="P1250" s="154">
        <f t="shared" si="252"/>
        <v>0</v>
      </c>
      <c r="Q1250" s="154">
        <v>196.19431126480811</v>
      </c>
      <c r="R1250" s="154">
        <f t="shared" si="253"/>
        <v>0</v>
      </c>
      <c r="S1250" s="154">
        <f t="shared" si="254"/>
        <v>196.19431126480811</v>
      </c>
      <c r="T1250" s="154">
        <f t="shared" si="255"/>
        <v>0</v>
      </c>
      <c r="U1250" s="154">
        <f t="shared" si="256"/>
        <v>0</v>
      </c>
      <c r="V1250" s="154">
        <f t="shared" si="257"/>
        <v>2242.503042554808</v>
      </c>
      <c r="W1250" s="154">
        <f t="shared" si="258"/>
        <v>0</v>
      </c>
      <c r="X1250" s="137">
        <f t="shared" si="259"/>
        <v>0</v>
      </c>
      <c r="Y1250" s="137">
        <f t="shared" si="260"/>
        <v>0</v>
      </c>
    </row>
    <row r="1251" spans="1:25">
      <c r="A1251" s="153">
        <v>3106</v>
      </c>
      <c r="B1251" s="153" t="s">
        <v>164</v>
      </c>
      <c r="C1251" s="153" t="s">
        <v>165</v>
      </c>
      <c r="D1251" s="153" t="s">
        <v>444</v>
      </c>
      <c r="E1251" s="153" t="s">
        <v>167</v>
      </c>
      <c r="F1251" s="136" t="s">
        <v>168</v>
      </c>
      <c r="G1251" s="154">
        <v>68.496572122200007</v>
      </c>
      <c r="H1251" s="154">
        <v>0</v>
      </c>
      <c r="I1251" s="154">
        <v>0</v>
      </c>
      <c r="J1251" s="155">
        <f t="shared" si="248"/>
        <v>0</v>
      </c>
      <c r="K1251" s="155">
        <f t="shared" si="249"/>
        <v>0</v>
      </c>
      <c r="L1251" s="155">
        <f>IF(F1251="Current ASP",IF(ISERROR(VLOOKUP(A1251,#REF!,3,FALSE)),1,1-VLOOKUP(A1251,#REF!,3,FALSE)),0)</f>
        <v>0</v>
      </c>
      <c r="M1251" s="137">
        <v>2025.2249841299999</v>
      </c>
      <c r="N1251" s="154">
        <f t="shared" si="250"/>
        <v>2025.2249841299999</v>
      </c>
      <c r="O1251" s="154">
        <f t="shared" si="251"/>
        <v>0</v>
      </c>
      <c r="P1251" s="154">
        <f t="shared" si="252"/>
        <v>0</v>
      </c>
      <c r="Q1251" s="154">
        <v>153.36985942580208</v>
      </c>
      <c r="R1251" s="154">
        <f t="shared" si="253"/>
        <v>153.36985942580208</v>
      </c>
      <c r="S1251" s="154">
        <f t="shared" si="254"/>
        <v>0</v>
      </c>
      <c r="T1251" s="154">
        <f t="shared" si="255"/>
        <v>0</v>
      </c>
      <c r="U1251" s="154">
        <f t="shared" si="256"/>
        <v>2178.5948435558021</v>
      </c>
      <c r="V1251" s="154">
        <f t="shared" si="257"/>
        <v>0</v>
      </c>
      <c r="W1251" s="154">
        <f t="shared" si="258"/>
        <v>0</v>
      </c>
      <c r="X1251" s="137">
        <f t="shared" si="259"/>
        <v>0</v>
      </c>
      <c r="Y1251" s="137">
        <f t="shared" si="260"/>
        <v>0</v>
      </c>
    </row>
    <row r="1252" spans="1:25">
      <c r="A1252" s="153">
        <v>3107</v>
      </c>
      <c r="B1252" s="153" t="s">
        <v>164</v>
      </c>
      <c r="C1252" s="153" t="s">
        <v>165</v>
      </c>
      <c r="D1252" s="153" t="s">
        <v>444</v>
      </c>
      <c r="E1252" s="153" t="s">
        <v>167</v>
      </c>
      <c r="F1252" s="136" t="s">
        <v>168</v>
      </c>
      <c r="G1252" s="154">
        <v>53.345874571499998</v>
      </c>
      <c r="H1252" s="154">
        <v>0</v>
      </c>
      <c r="I1252" s="154">
        <v>0</v>
      </c>
      <c r="J1252" s="155">
        <f t="shared" si="248"/>
        <v>0</v>
      </c>
      <c r="K1252" s="155">
        <f t="shared" si="249"/>
        <v>0</v>
      </c>
      <c r="L1252" s="155">
        <f>IF(F1252="Current ASP",IF(ISERROR(VLOOKUP(A1252,#REF!,3,FALSE)),1,1-VLOOKUP(A1252,#REF!,3,FALSE)),0)</f>
        <v>0</v>
      </c>
      <c r="M1252" s="137">
        <v>1652.8706252500001</v>
      </c>
      <c r="N1252" s="154">
        <f t="shared" si="250"/>
        <v>1652.8706252500001</v>
      </c>
      <c r="O1252" s="154">
        <f t="shared" si="251"/>
        <v>0</v>
      </c>
      <c r="P1252" s="154">
        <f t="shared" si="252"/>
        <v>0</v>
      </c>
      <c r="Q1252" s="154">
        <v>178.08214127945445</v>
      </c>
      <c r="R1252" s="154">
        <f t="shared" si="253"/>
        <v>178.08214127945445</v>
      </c>
      <c r="S1252" s="154">
        <f t="shared" si="254"/>
        <v>0</v>
      </c>
      <c r="T1252" s="154">
        <f t="shared" si="255"/>
        <v>0</v>
      </c>
      <c r="U1252" s="154">
        <f t="shared" si="256"/>
        <v>1830.9527665294545</v>
      </c>
      <c r="V1252" s="154">
        <f t="shared" si="257"/>
        <v>0</v>
      </c>
      <c r="W1252" s="154">
        <f t="shared" si="258"/>
        <v>0</v>
      </c>
      <c r="X1252" s="137">
        <f t="shared" si="259"/>
        <v>0</v>
      </c>
      <c r="Y1252" s="137">
        <f t="shared" si="260"/>
        <v>0</v>
      </c>
    </row>
    <row r="1253" spans="1:25">
      <c r="A1253" s="153">
        <v>3108</v>
      </c>
      <c r="B1253" s="153" t="s">
        <v>164</v>
      </c>
      <c r="C1253" s="153" t="s">
        <v>165</v>
      </c>
      <c r="D1253" s="153" t="s">
        <v>444</v>
      </c>
      <c r="E1253" s="153" t="s">
        <v>167</v>
      </c>
      <c r="F1253" s="136" t="s">
        <v>168</v>
      </c>
      <c r="G1253" s="154">
        <v>43.755743110300003</v>
      </c>
      <c r="H1253" s="154">
        <v>0</v>
      </c>
      <c r="I1253" s="154">
        <v>0</v>
      </c>
      <c r="J1253" s="155">
        <f t="shared" si="248"/>
        <v>0</v>
      </c>
      <c r="K1253" s="155">
        <f t="shared" si="249"/>
        <v>0</v>
      </c>
      <c r="L1253" s="155">
        <f>IF(F1253="Current ASP",IF(ISERROR(VLOOKUP(A1253,#REF!,3,FALSE)),1,1-VLOOKUP(A1253,#REF!,3,FALSE)),0)</f>
        <v>0</v>
      </c>
      <c r="M1253" s="137">
        <v>1029.35647741</v>
      </c>
      <c r="N1253" s="154">
        <f t="shared" si="250"/>
        <v>1029.35647741</v>
      </c>
      <c r="O1253" s="154">
        <f t="shared" si="251"/>
        <v>0</v>
      </c>
      <c r="P1253" s="154">
        <f t="shared" si="252"/>
        <v>0</v>
      </c>
      <c r="Q1253" s="154">
        <v>333.79455856081319</v>
      </c>
      <c r="R1253" s="154">
        <f t="shared" si="253"/>
        <v>333.79455856081319</v>
      </c>
      <c r="S1253" s="154">
        <f t="shared" si="254"/>
        <v>0</v>
      </c>
      <c r="T1253" s="154">
        <f t="shared" si="255"/>
        <v>0</v>
      </c>
      <c r="U1253" s="154">
        <f t="shared" si="256"/>
        <v>1363.1510359708132</v>
      </c>
      <c r="V1253" s="154">
        <f t="shared" si="257"/>
        <v>0</v>
      </c>
      <c r="W1253" s="154">
        <f t="shared" si="258"/>
        <v>0</v>
      </c>
      <c r="X1253" s="137">
        <f t="shared" si="259"/>
        <v>0</v>
      </c>
      <c r="Y1253" s="137">
        <f t="shared" si="260"/>
        <v>0</v>
      </c>
    </row>
    <row r="1254" spans="1:25">
      <c r="A1254" s="153">
        <v>3109</v>
      </c>
      <c r="B1254" s="153" t="s">
        <v>164</v>
      </c>
      <c r="C1254" s="153" t="s">
        <v>165</v>
      </c>
      <c r="D1254" s="153" t="s">
        <v>445</v>
      </c>
      <c r="E1254" s="153" t="s">
        <v>167</v>
      </c>
      <c r="F1254" s="136" t="s">
        <v>168</v>
      </c>
      <c r="G1254" s="154">
        <v>79.404236232399995</v>
      </c>
      <c r="H1254" s="154">
        <v>0</v>
      </c>
      <c r="I1254" s="154">
        <v>0</v>
      </c>
      <c r="J1254" s="155">
        <f t="shared" si="248"/>
        <v>0</v>
      </c>
      <c r="K1254" s="155">
        <f t="shared" si="249"/>
        <v>0</v>
      </c>
      <c r="L1254" s="155">
        <f>IF(F1254="Current ASP",IF(ISERROR(VLOOKUP(A1254,#REF!,3,FALSE)),1,1-VLOOKUP(A1254,#REF!,3,FALSE)),0)</f>
        <v>0</v>
      </c>
      <c r="M1254" s="137">
        <v>2414.3233267400001</v>
      </c>
      <c r="N1254" s="154">
        <f t="shared" si="250"/>
        <v>2414.3233267400001</v>
      </c>
      <c r="O1254" s="154">
        <f t="shared" si="251"/>
        <v>0</v>
      </c>
      <c r="P1254" s="154">
        <f t="shared" si="252"/>
        <v>0</v>
      </c>
      <c r="Q1254" s="154">
        <v>322.09847187507745</v>
      </c>
      <c r="R1254" s="154">
        <f t="shared" si="253"/>
        <v>322.09847187507745</v>
      </c>
      <c r="S1254" s="154">
        <f t="shared" si="254"/>
        <v>0</v>
      </c>
      <c r="T1254" s="154">
        <f t="shared" si="255"/>
        <v>0</v>
      </c>
      <c r="U1254" s="154">
        <f t="shared" si="256"/>
        <v>2736.4217986150775</v>
      </c>
      <c r="V1254" s="154">
        <f t="shared" si="257"/>
        <v>0</v>
      </c>
      <c r="W1254" s="154">
        <f t="shared" si="258"/>
        <v>0</v>
      </c>
      <c r="X1254" s="137">
        <f t="shared" si="259"/>
        <v>0</v>
      </c>
      <c r="Y1254" s="137">
        <f t="shared" si="260"/>
        <v>0</v>
      </c>
    </row>
    <row r="1255" spans="1:25">
      <c r="A1255" s="153">
        <v>3110</v>
      </c>
      <c r="B1255" s="153" t="s">
        <v>164</v>
      </c>
      <c r="C1255" s="153" t="s">
        <v>165</v>
      </c>
      <c r="D1255" s="153" t="s">
        <v>445</v>
      </c>
      <c r="E1255" s="153" t="s">
        <v>167</v>
      </c>
      <c r="F1255" s="136" t="s">
        <v>168</v>
      </c>
      <c r="G1255" s="154">
        <v>43.692984699199997</v>
      </c>
      <c r="H1255" s="154">
        <v>0</v>
      </c>
      <c r="I1255" s="154">
        <v>0</v>
      </c>
      <c r="J1255" s="155">
        <f t="shared" si="248"/>
        <v>0</v>
      </c>
      <c r="K1255" s="155">
        <f t="shared" si="249"/>
        <v>0</v>
      </c>
      <c r="L1255" s="155">
        <f>IF(F1255="Current ASP",IF(ISERROR(VLOOKUP(A1255,#REF!,3,FALSE)),1,1-VLOOKUP(A1255,#REF!,3,FALSE)),0)</f>
        <v>0</v>
      </c>
      <c r="M1255" s="137">
        <v>1376.1961894900001</v>
      </c>
      <c r="N1255" s="154">
        <f t="shared" si="250"/>
        <v>1376.1961894900001</v>
      </c>
      <c r="O1255" s="154">
        <f t="shared" si="251"/>
        <v>0</v>
      </c>
      <c r="P1255" s="154">
        <f t="shared" si="252"/>
        <v>0</v>
      </c>
      <c r="Q1255" s="154">
        <v>101.69728990339019</v>
      </c>
      <c r="R1255" s="154">
        <f t="shared" si="253"/>
        <v>101.69728990339019</v>
      </c>
      <c r="S1255" s="154">
        <f t="shared" si="254"/>
        <v>0</v>
      </c>
      <c r="T1255" s="154">
        <f t="shared" si="255"/>
        <v>0</v>
      </c>
      <c r="U1255" s="154">
        <f t="shared" si="256"/>
        <v>1477.8934793933902</v>
      </c>
      <c r="V1255" s="154">
        <f t="shared" si="257"/>
        <v>0</v>
      </c>
      <c r="W1255" s="154">
        <f t="shared" si="258"/>
        <v>0</v>
      </c>
      <c r="X1255" s="137">
        <f t="shared" si="259"/>
        <v>0</v>
      </c>
      <c r="Y1255" s="137">
        <f t="shared" si="260"/>
        <v>0</v>
      </c>
    </row>
    <row r="1256" spans="1:25">
      <c r="A1256" s="153">
        <v>3111</v>
      </c>
      <c r="B1256" s="153" t="s">
        <v>164</v>
      </c>
      <c r="C1256" s="153" t="s">
        <v>165</v>
      </c>
      <c r="D1256" s="153" t="s">
        <v>446</v>
      </c>
      <c r="E1256" s="153" t="s">
        <v>167</v>
      </c>
      <c r="F1256" s="136" t="s">
        <v>168</v>
      </c>
      <c r="G1256" s="154">
        <v>8.5628827663499996E-2</v>
      </c>
      <c r="H1256" s="154">
        <v>0</v>
      </c>
      <c r="I1256" s="154">
        <v>0</v>
      </c>
      <c r="J1256" s="155">
        <f t="shared" si="248"/>
        <v>0</v>
      </c>
      <c r="K1256" s="155">
        <f t="shared" si="249"/>
        <v>0</v>
      </c>
      <c r="L1256" s="155">
        <f>IF(F1256="Current ASP",IF(ISERROR(VLOOKUP(A1256,#REF!,3,FALSE)),1,1-VLOOKUP(A1256,#REF!,3,FALSE)),0)</f>
        <v>0</v>
      </c>
      <c r="M1256" s="137">
        <v>0</v>
      </c>
      <c r="N1256" s="154">
        <f t="shared" si="250"/>
        <v>0</v>
      </c>
      <c r="O1256" s="154">
        <f t="shared" si="251"/>
        <v>0</v>
      </c>
      <c r="P1256" s="154">
        <f t="shared" si="252"/>
        <v>0</v>
      </c>
      <c r="Q1256" s="154">
        <v>37.647101935472733</v>
      </c>
      <c r="R1256" s="154">
        <f t="shared" si="253"/>
        <v>37.647101935472733</v>
      </c>
      <c r="S1256" s="154">
        <f t="shared" si="254"/>
        <v>0</v>
      </c>
      <c r="T1256" s="154">
        <f t="shared" si="255"/>
        <v>0</v>
      </c>
      <c r="U1256" s="154">
        <f t="shared" si="256"/>
        <v>37.647101935472733</v>
      </c>
      <c r="V1256" s="154">
        <f t="shared" si="257"/>
        <v>0</v>
      </c>
      <c r="W1256" s="154">
        <f t="shared" si="258"/>
        <v>0</v>
      </c>
      <c r="X1256" s="137">
        <f t="shared" si="259"/>
        <v>0</v>
      </c>
      <c r="Y1256" s="137">
        <f t="shared" si="260"/>
        <v>0</v>
      </c>
    </row>
    <row r="1257" spans="1:25">
      <c r="A1257" s="153">
        <v>3112</v>
      </c>
      <c r="B1257" s="153" t="s">
        <v>164</v>
      </c>
      <c r="C1257" s="153" t="s">
        <v>165</v>
      </c>
      <c r="D1257" s="153" t="s">
        <v>446</v>
      </c>
      <c r="E1257" s="153" t="s">
        <v>167</v>
      </c>
      <c r="F1257" s="136" t="s">
        <v>168</v>
      </c>
      <c r="G1257" s="154">
        <v>2.47349098955E-2</v>
      </c>
      <c r="H1257" s="154">
        <v>0</v>
      </c>
      <c r="I1257" s="154">
        <v>0</v>
      </c>
      <c r="J1257" s="155">
        <f t="shared" si="248"/>
        <v>0</v>
      </c>
      <c r="K1257" s="155">
        <f t="shared" si="249"/>
        <v>0</v>
      </c>
      <c r="L1257" s="155">
        <f>IF(F1257="Current ASP",IF(ISERROR(VLOOKUP(A1257,#REF!,3,FALSE)),1,1-VLOOKUP(A1257,#REF!,3,FALSE)),0)</f>
        <v>0</v>
      </c>
      <c r="M1257" s="137">
        <v>0</v>
      </c>
      <c r="N1257" s="154">
        <f t="shared" si="250"/>
        <v>0</v>
      </c>
      <c r="O1257" s="154">
        <f t="shared" si="251"/>
        <v>0</v>
      </c>
      <c r="P1257" s="154">
        <f t="shared" si="252"/>
        <v>0</v>
      </c>
      <c r="Q1257" s="154">
        <v>296.15737059328825</v>
      </c>
      <c r="R1257" s="154">
        <f t="shared" si="253"/>
        <v>296.15737059328825</v>
      </c>
      <c r="S1257" s="154">
        <f t="shared" si="254"/>
        <v>0</v>
      </c>
      <c r="T1257" s="154">
        <f t="shared" si="255"/>
        <v>0</v>
      </c>
      <c r="U1257" s="154">
        <f t="shared" si="256"/>
        <v>296.15737059328825</v>
      </c>
      <c r="V1257" s="154">
        <f t="shared" si="257"/>
        <v>0</v>
      </c>
      <c r="W1257" s="154">
        <f t="shared" si="258"/>
        <v>0</v>
      </c>
      <c r="X1257" s="137">
        <f t="shared" si="259"/>
        <v>0</v>
      </c>
      <c r="Y1257" s="137">
        <f t="shared" si="260"/>
        <v>0</v>
      </c>
    </row>
    <row r="1258" spans="1:25">
      <c r="A1258" s="153">
        <v>3113</v>
      </c>
      <c r="B1258" s="153" t="s">
        <v>164</v>
      </c>
      <c r="C1258" s="153" t="s">
        <v>165</v>
      </c>
      <c r="D1258" s="153" t="s">
        <v>447</v>
      </c>
      <c r="E1258" s="153" t="s">
        <v>167</v>
      </c>
      <c r="F1258" s="136" t="s">
        <v>168</v>
      </c>
      <c r="G1258" s="154">
        <v>76.6907079721</v>
      </c>
      <c r="H1258" s="154">
        <v>0</v>
      </c>
      <c r="I1258" s="154">
        <v>0</v>
      </c>
      <c r="J1258" s="155">
        <f t="shared" si="248"/>
        <v>0</v>
      </c>
      <c r="K1258" s="155">
        <f t="shared" si="249"/>
        <v>0</v>
      </c>
      <c r="L1258" s="155">
        <f>IF(F1258="Current ASP",IF(ISERROR(VLOOKUP(A1258,#REF!,3,FALSE)),1,1-VLOOKUP(A1258,#REF!,3,FALSE)),0)</f>
        <v>0</v>
      </c>
      <c r="M1258" s="137">
        <v>1880.90777149</v>
      </c>
      <c r="N1258" s="154">
        <f t="shared" si="250"/>
        <v>1880.90777149</v>
      </c>
      <c r="O1258" s="154">
        <f t="shared" si="251"/>
        <v>0</v>
      </c>
      <c r="P1258" s="154">
        <f t="shared" si="252"/>
        <v>0</v>
      </c>
      <c r="Q1258" s="154">
        <v>320.68404826361086</v>
      </c>
      <c r="R1258" s="154">
        <f t="shared" si="253"/>
        <v>320.68404826361086</v>
      </c>
      <c r="S1258" s="154">
        <f t="shared" si="254"/>
        <v>0</v>
      </c>
      <c r="T1258" s="154">
        <f t="shared" si="255"/>
        <v>0</v>
      </c>
      <c r="U1258" s="154">
        <f t="shared" si="256"/>
        <v>2201.5918197536107</v>
      </c>
      <c r="V1258" s="154">
        <f t="shared" si="257"/>
        <v>0</v>
      </c>
      <c r="W1258" s="154">
        <f t="shared" si="258"/>
        <v>0</v>
      </c>
      <c r="X1258" s="137">
        <f t="shared" si="259"/>
        <v>0</v>
      </c>
      <c r="Y1258" s="137">
        <f t="shared" si="260"/>
        <v>0</v>
      </c>
    </row>
    <row r="1259" spans="1:25">
      <c r="A1259" s="153">
        <v>3114</v>
      </c>
      <c r="B1259" s="153" t="s">
        <v>164</v>
      </c>
      <c r="C1259" s="153" t="s">
        <v>165</v>
      </c>
      <c r="D1259" s="153" t="s">
        <v>448</v>
      </c>
      <c r="E1259" s="153" t="s">
        <v>167</v>
      </c>
      <c r="F1259" s="136" t="s">
        <v>168</v>
      </c>
      <c r="G1259" s="154">
        <v>21.8157179259</v>
      </c>
      <c r="H1259" s="154">
        <v>0</v>
      </c>
      <c r="I1259" s="154">
        <v>0</v>
      </c>
      <c r="J1259" s="155">
        <f t="shared" si="248"/>
        <v>0</v>
      </c>
      <c r="K1259" s="155">
        <f t="shared" si="249"/>
        <v>0</v>
      </c>
      <c r="L1259" s="155">
        <f>IF(F1259="Current ASP",IF(ISERROR(VLOOKUP(A1259,#REF!,3,FALSE)),1,1-VLOOKUP(A1259,#REF!,3,FALSE)),0)</f>
        <v>0</v>
      </c>
      <c r="M1259" s="137">
        <v>209.69849227200001</v>
      </c>
      <c r="N1259" s="154">
        <f t="shared" si="250"/>
        <v>209.69849227200001</v>
      </c>
      <c r="O1259" s="154">
        <f t="shared" si="251"/>
        <v>0</v>
      </c>
      <c r="P1259" s="154">
        <f t="shared" si="252"/>
        <v>0</v>
      </c>
      <c r="Q1259" s="154">
        <v>282.67626530870348</v>
      </c>
      <c r="R1259" s="154">
        <f t="shared" si="253"/>
        <v>282.67626530870348</v>
      </c>
      <c r="S1259" s="154">
        <f t="shared" si="254"/>
        <v>0</v>
      </c>
      <c r="T1259" s="154">
        <f t="shared" si="255"/>
        <v>0</v>
      </c>
      <c r="U1259" s="154">
        <f t="shared" si="256"/>
        <v>492.37475758070349</v>
      </c>
      <c r="V1259" s="154">
        <f t="shared" si="257"/>
        <v>0</v>
      </c>
      <c r="W1259" s="154">
        <f t="shared" si="258"/>
        <v>0</v>
      </c>
      <c r="X1259" s="137">
        <f t="shared" si="259"/>
        <v>0</v>
      </c>
      <c r="Y1259" s="137">
        <f t="shared" si="260"/>
        <v>0</v>
      </c>
    </row>
    <row r="1260" spans="1:25">
      <c r="A1260" s="153">
        <v>3115</v>
      </c>
      <c r="B1260" s="153" t="s">
        <v>164</v>
      </c>
      <c r="C1260" s="153" t="s">
        <v>165</v>
      </c>
      <c r="D1260" s="153" t="s">
        <v>449</v>
      </c>
      <c r="E1260" s="153" t="s">
        <v>167</v>
      </c>
      <c r="F1260" s="136" t="s">
        <v>168</v>
      </c>
      <c r="G1260" s="154">
        <v>26.651769933600001</v>
      </c>
      <c r="H1260" s="154">
        <v>0</v>
      </c>
      <c r="I1260" s="154">
        <v>0</v>
      </c>
      <c r="J1260" s="155">
        <f t="shared" si="248"/>
        <v>0</v>
      </c>
      <c r="K1260" s="155">
        <f t="shared" si="249"/>
        <v>0</v>
      </c>
      <c r="L1260" s="155">
        <f>IF(F1260="Current ASP",IF(ISERROR(VLOOKUP(A1260,#REF!,3,FALSE)),1,1-VLOOKUP(A1260,#REF!,3,FALSE)),0)</f>
        <v>0</v>
      </c>
      <c r="M1260" s="137">
        <v>477.60226936800001</v>
      </c>
      <c r="N1260" s="154">
        <f t="shared" si="250"/>
        <v>477.60226936800001</v>
      </c>
      <c r="O1260" s="154">
        <f t="shared" si="251"/>
        <v>0</v>
      </c>
      <c r="P1260" s="154">
        <f t="shared" si="252"/>
        <v>0</v>
      </c>
      <c r="Q1260" s="154">
        <v>71.717468325332931</v>
      </c>
      <c r="R1260" s="154">
        <f t="shared" si="253"/>
        <v>71.717468325332931</v>
      </c>
      <c r="S1260" s="154">
        <f t="shared" si="254"/>
        <v>0</v>
      </c>
      <c r="T1260" s="154">
        <f t="shared" si="255"/>
        <v>0</v>
      </c>
      <c r="U1260" s="154">
        <f t="shared" si="256"/>
        <v>549.31973769333297</v>
      </c>
      <c r="V1260" s="154">
        <f t="shared" si="257"/>
        <v>0</v>
      </c>
      <c r="W1260" s="154">
        <f t="shared" si="258"/>
        <v>0</v>
      </c>
      <c r="X1260" s="137">
        <f t="shared" si="259"/>
        <v>0</v>
      </c>
      <c r="Y1260" s="137">
        <f t="shared" si="260"/>
        <v>0</v>
      </c>
    </row>
    <row r="1261" spans="1:25">
      <c r="A1261" s="153">
        <v>3116</v>
      </c>
      <c r="B1261" s="153" t="s">
        <v>164</v>
      </c>
      <c r="C1261" s="153" t="s">
        <v>165</v>
      </c>
      <c r="D1261" s="153" t="s">
        <v>448</v>
      </c>
      <c r="E1261" s="153" t="s">
        <v>167</v>
      </c>
      <c r="F1261" s="136" t="s">
        <v>168</v>
      </c>
      <c r="G1261" s="154">
        <v>96.411936592999993</v>
      </c>
      <c r="H1261" s="154">
        <v>0</v>
      </c>
      <c r="I1261" s="154">
        <v>0</v>
      </c>
      <c r="J1261" s="155">
        <f t="shared" si="248"/>
        <v>0</v>
      </c>
      <c r="K1261" s="155">
        <f t="shared" si="249"/>
        <v>0</v>
      </c>
      <c r="L1261" s="155">
        <f>IF(F1261="Current ASP",IF(ISERROR(VLOOKUP(A1261,#REF!,3,FALSE)),1,1-VLOOKUP(A1261,#REF!,3,FALSE)),0)</f>
        <v>0</v>
      </c>
      <c r="M1261" s="137">
        <v>1825.8918160200001</v>
      </c>
      <c r="N1261" s="154">
        <f t="shared" si="250"/>
        <v>1825.8918160200001</v>
      </c>
      <c r="O1261" s="154">
        <f t="shared" si="251"/>
        <v>0</v>
      </c>
      <c r="P1261" s="154">
        <f t="shared" si="252"/>
        <v>0</v>
      </c>
      <c r="Q1261" s="154">
        <v>313.99872762112034</v>
      </c>
      <c r="R1261" s="154">
        <f t="shared" si="253"/>
        <v>313.99872762112034</v>
      </c>
      <c r="S1261" s="154">
        <f t="shared" si="254"/>
        <v>0</v>
      </c>
      <c r="T1261" s="154">
        <f t="shared" si="255"/>
        <v>0</v>
      </c>
      <c r="U1261" s="154">
        <f t="shared" si="256"/>
        <v>2139.8905436411205</v>
      </c>
      <c r="V1261" s="154">
        <f t="shared" si="257"/>
        <v>0</v>
      </c>
      <c r="W1261" s="154">
        <f t="shared" si="258"/>
        <v>0</v>
      </c>
      <c r="X1261" s="137">
        <f t="shared" si="259"/>
        <v>0</v>
      </c>
      <c r="Y1261" s="137">
        <f t="shared" si="260"/>
        <v>0</v>
      </c>
    </row>
    <row r="1262" spans="1:25">
      <c r="A1262" s="153">
        <v>3117</v>
      </c>
      <c r="B1262" s="153" t="s">
        <v>164</v>
      </c>
      <c r="C1262" s="153" t="s">
        <v>165</v>
      </c>
      <c r="D1262" s="153" t="s">
        <v>450</v>
      </c>
      <c r="E1262" s="153" t="s">
        <v>167</v>
      </c>
      <c r="F1262" s="136" t="s">
        <v>168</v>
      </c>
      <c r="G1262" s="154">
        <v>66.2050794094</v>
      </c>
      <c r="H1262" s="154">
        <v>0</v>
      </c>
      <c r="I1262" s="154">
        <v>0</v>
      </c>
      <c r="J1262" s="155">
        <f t="shared" si="248"/>
        <v>0</v>
      </c>
      <c r="K1262" s="155">
        <f t="shared" si="249"/>
        <v>0</v>
      </c>
      <c r="L1262" s="155">
        <f>IF(F1262="Current ASP",IF(ISERROR(VLOOKUP(A1262,#REF!,3,FALSE)),1,1-VLOOKUP(A1262,#REF!,3,FALSE)),0)</f>
        <v>0</v>
      </c>
      <c r="M1262" s="137">
        <v>1878.5157732099999</v>
      </c>
      <c r="N1262" s="154">
        <f t="shared" si="250"/>
        <v>1878.5157732099999</v>
      </c>
      <c r="O1262" s="154">
        <f t="shared" si="251"/>
        <v>0</v>
      </c>
      <c r="P1262" s="154">
        <f t="shared" si="252"/>
        <v>0</v>
      </c>
      <c r="Q1262" s="154">
        <v>493.73069016026659</v>
      </c>
      <c r="R1262" s="154">
        <f t="shared" si="253"/>
        <v>493.73069016026659</v>
      </c>
      <c r="S1262" s="154">
        <f t="shared" si="254"/>
        <v>0</v>
      </c>
      <c r="T1262" s="154">
        <f t="shared" si="255"/>
        <v>0</v>
      </c>
      <c r="U1262" s="154">
        <f t="shared" si="256"/>
        <v>2372.2464633702666</v>
      </c>
      <c r="V1262" s="154">
        <f t="shared" si="257"/>
        <v>0</v>
      </c>
      <c r="W1262" s="154">
        <f t="shared" si="258"/>
        <v>0</v>
      </c>
      <c r="X1262" s="137">
        <f t="shared" si="259"/>
        <v>0</v>
      </c>
      <c r="Y1262" s="137">
        <f t="shared" si="260"/>
        <v>0</v>
      </c>
    </row>
    <row r="1263" spans="1:25">
      <c r="A1263" s="153">
        <v>3118</v>
      </c>
      <c r="B1263" s="153" t="s">
        <v>164</v>
      </c>
      <c r="C1263" s="153" t="s">
        <v>165</v>
      </c>
      <c r="D1263" s="153" t="s">
        <v>450</v>
      </c>
      <c r="E1263" s="153" t="s">
        <v>167</v>
      </c>
      <c r="F1263" s="136" t="s">
        <v>168</v>
      </c>
      <c r="G1263" s="154">
        <v>68.418627605500006</v>
      </c>
      <c r="H1263" s="154">
        <v>0</v>
      </c>
      <c r="I1263" s="154">
        <v>0</v>
      </c>
      <c r="J1263" s="155">
        <f t="shared" si="248"/>
        <v>0</v>
      </c>
      <c r="K1263" s="155">
        <f t="shared" si="249"/>
        <v>0</v>
      </c>
      <c r="L1263" s="155">
        <f>IF(F1263="Current ASP",IF(ISERROR(VLOOKUP(A1263,#REF!,3,FALSE)),1,1-VLOOKUP(A1263,#REF!,3,FALSE)),0)</f>
        <v>0</v>
      </c>
      <c r="M1263" s="137">
        <v>1601.84133757</v>
      </c>
      <c r="N1263" s="154">
        <f t="shared" si="250"/>
        <v>1601.84133757</v>
      </c>
      <c r="O1263" s="154">
        <f t="shared" si="251"/>
        <v>0</v>
      </c>
      <c r="P1263" s="154">
        <f t="shared" si="252"/>
        <v>0</v>
      </c>
      <c r="Q1263" s="154">
        <v>307.11103408259737</v>
      </c>
      <c r="R1263" s="154">
        <f t="shared" si="253"/>
        <v>307.11103408259737</v>
      </c>
      <c r="S1263" s="154">
        <f t="shared" si="254"/>
        <v>0</v>
      </c>
      <c r="T1263" s="154">
        <f t="shared" si="255"/>
        <v>0</v>
      </c>
      <c r="U1263" s="154">
        <f t="shared" si="256"/>
        <v>1908.9523716525973</v>
      </c>
      <c r="V1263" s="154">
        <f t="shared" si="257"/>
        <v>0</v>
      </c>
      <c r="W1263" s="154">
        <f t="shared" si="258"/>
        <v>0</v>
      </c>
      <c r="X1263" s="137">
        <f t="shared" si="259"/>
        <v>0</v>
      </c>
      <c r="Y1263" s="137">
        <f t="shared" si="260"/>
        <v>0</v>
      </c>
    </row>
    <row r="1264" spans="1:25">
      <c r="A1264" s="153">
        <v>3119</v>
      </c>
      <c r="B1264" s="153" t="s">
        <v>164</v>
      </c>
      <c r="C1264" s="153" t="s">
        <v>165</v>
      </c>
      <c r="D1264" s="153" t="s">
        <v>450</v>
      </c>
      <c r="E1264" s="153" t="s">
        <v>167</v>
      </c>
      <c r="F1264" s="136" t="s">
        <v>168</v>
      </c>
      <c r="G1264" s="154">
        <v>54.399939044200003</v>
      </c>
      <c r="H1264" s="154">
        <v>0</v>
      </c>
      <c r="I1264" s="154">
        <v>0</v>
      </c>
      <c r="J1264" s="155">
        <f t="shared" si="248"/>
        <v>0</v>
      </c>
      <c r="K1264" s="155">
        <f t="shared" si="249"/>
        <v>0</v>
      </c>
      <c r="L1264" s="155">
        <f>IF(F1264="Current ASP",IF(ISERROR(VLOOKUP(A1264,#REF!,3,FALSE)),1,1-VLOOKUP(A1264,#REF!,3,FALSE)),0)</f>
        <v>0</v>
      </c>
      <c r="M1264" s="137">
        <v>1253.40695839</v>
      </c>
      <c r="N1264" s="154">
        <f t="shared" si="250"/>
        <v>1253.40695839</v>
      </c>
      <c r="O1264" s="154">
        <f t="shared" si="251"/>
        <v>0</v>
      </c>
      <c r="P1264" s="154">
        <f t="shared" si="252"/>
        <v>0</v>
      </c>
      <c r="Q1264" s="154">
        <v>139.53420484074874</v>
      </c>
      <c r="R1264" s="154">
        <f t="shared" si="253"/>
        <v>139.53420484074874</v>
      </c>
      <c r="S1264" s="154">
        <f t="shared" si="254"/>
        <v>0</v>
      </c>
      <c r="T1264" s="154">
        <f t="shared" si="255"/>
        <v>0</v>
      </c>
      <c r="U1264" s="154">
        <f t="shared" si="256"/>
        <v>1392.9411632307488</v>
      </c>
      <c r="V1264" s="154">
        <f t="shared" si="257"/>
        <v>0</v>
      </c>
      <c r="W1264" s="154">
        <f t="shared" si="258"/>
        <v>0</v>
      </c>
      <c r="X1264" s="137">
        <f t="shared" si="259"/>
        <v>0</v>
      </c>
      <c r="Y1264" s="137">
        <f t="shared" si="260"/>
        <v>0</v>
      </c>
    </row>
    <row r="1265" spans="1:25">
      <c r="A1265" s="153">
        <v>3120</v>
      </c>
      <c r="B1265" s="153" t="s">
        <v>164</v>
      </c>
      <c r="C1265" s="153" t="s">
        <v>165</v>
      </c>
      <c r="D1265" s="153" t="s">
        <v>451</v>
      </c>
      <c r="E1265" s="153" t="s">
        <v>167</v>
      </c>
      <c r="F1265" s="136" t="s">
        <v>168</v>
      </c>
      <c r="G1265" s="154">
        <v>71.527492958799996</v>
      </c>
      <c r="H1265" s="154">
        <v>0</v>
      </c>
      <c r="I1265" s="154">
        <v>0</v>
      </c>
      <c r="J1265" s="155">
        <f t="shared" si="248"/>
        <v>0</v>
      </c>
      <c r="K1265" s="155">
        <f t="shared" si="249"/>
        <v>0</v>
      </c>
      <c r="L1265" s="155">
        <f>IF(F1265="Current ASP",IF(ISERROR(VLOOKUP(A1265,#REF!,3,FALSE)),1,1-VLOOKUP(A1265,#REF!,3,FALSE)),0)</f>
        <v>0</v>
      </c>
      <c r="M1265" s="137">
        <v>2266.8167810800001</v>
      </c>
      <c r="N1265" s="154">
        <f t="shared" si="250"/>
        <v>2266.8167810800001</v>
      </c>
      <c r="O1265" s="154">
        <f t="shared" si="251"/>
        <v>0</v>
      </c>
      <c r="P1265" s="154">
        <f t="shared" si="252"/>
        <v>0</v>
      </c>
      <c r="Q1265" s="154">
        <v>250.26729876825047</v>
      </c>
      <c r="R1265" s="154">
        <f t="shared" si="253"/>
        <v>250.26729876825047</v>
      </c>
      <c r="S1265" s="154">
        <f t="shared" si="254"/>
        <v>0</v>
      </c>
      <c r="T1265" s="154">
        <f t="shared" si="255"/>
        <v>0</v>
      </c>
      <c r="U1265" s="154">
        <f t="shared" si="256"/>
        <v>2517.0840798482504</v>
      </c>
      <c r="V1265" s="154">
        <f t="shared" si="257"/>
        <v>0</v>
      </c>
      <c r="W1265" s="154">
        <f t="shared" si="258"/>
        <v>0</v>
      </c>
      <c r="X1265" s="137">
        <f t="shared" si="259"/>
        <v>0</v>
      </c>
      <c r="Y1265" s="137">
        <f t="shared" si="260"/>
        <v>0</v>
      </c>
    </row>
    <row r="1266" spans="1:25">
      <c r="A1266" s="153">
        <v>3121</v>
      </c>
      <c r="B1266" s="153" t="s">
        <v>164</v>
      </c>
      <c r="C1266" s="153" t="s">
        <v>165</v>
      </c>
      <c r="D1266" s="153" t="s">
        <v>451</v>
      </c>
      <c r="E1266" s="153" t="s">
        <v>167</v>
      </c>
      <c r="F1266" s="136" t="s">
        <v>168</v>
      </c>
      <c r="G1266" s="154">
        <v>89.007414077299998</v>
      </c>
      <c r="H1266" s="154">
        <v>0</v>
      </c>
      <c r="I1266" s="154">
        <v>0</v>
      </c>
      <c r="J1266" s="155">
        <f t="shared" si="248"/>
        <v>0</v>
      </c>
      <c r="K1266" s="155">
        <f t="shared" si="249"/>
        <v>0</v>
      </c>
      <c r="L1266" s="155">
        <f>IF(F1266="Current ASP",IF(ISERROR(VLOOKUP(A1266,#REF!,3,FALSE)),1,1-VLOOKUP(A1266,#REF!,3,FALSE)),0)</f>
        <v>0</v>
      </c>
      <c r="M1266" s="137">
        <v>2616.0484921799998</v>
      </c>
      <c r="N1266" s="154">
        <f t="shared" si="250"/>
        <v>2616.0484921799998</v>
      </c>
      <c r="O1266" s="154">
        <f t="shared" si="251"/>
        <v>0</v>
      </c>
      <c r="P1266" s="154">
        <f t="shared" si="252"/>
        <v>0</v>
      </c>
      <c r="Q1266" s="154">
        <v>410.36609262583926</v>
      </c>
      <c r="R1266" s="154">
        <f t="shared" si="253"/>
        <v>410.36609262583926</v>
      </c>
      <c r="S1266" s="154">
        <f t="shared" si="254"/>
        <v>0</v>
      </c>
      <c r="T1266" s="154">
        <f t="shared" si="255"/>
        <v>0</v>
      </c>
      <c r="U1266" s="154">
        <f t="shared" si="256"/>
        <v>3026.4145848058392</v>
      </c>
      <c r="V1266" s="154">
        <f t="shared" si="257"/>
        <v>0</v>
      </c>
      <c r="W1266" s="154">
        <f t="shared" si="258"/>
        <v>0</v>
      </c>
      <c r="X1266" s="137">
        <f t="shared" si="259"/>
        <v>0</v>
      </c>
      <c r="Y1266" s="137">
        <f t="shared" si="260"/>
        <v>0</v>
      </c>
    </row>
    <row r="1267" spans="1:25">
      <c r="A1267" s="153">
        <v>3122</v>
      </c>
      <c r="B1267" s="153" t="s">
        <v>164</v>
      </c>
      <c r="C1267" s="153" t="s">
        <v>165</v>
      </c>
      <c r="D1267" s="153" t="s">
        <v>451</v>
      </c>
      <c r="E1267" s="153" t="s">
        <v>167</v>
      </c>
      <c r="F1267" s="136" t="s">
        <v>168</v>
      </c>
      <c r="G1267" s="154">
        <v>6.9079115307399999</v>
      </c>
      <c r="H1267" s="154">
        <v>0</v>
      </c>
      <c r="I1267" s="154">
        <v>0</v>
      </c>
      <c r="J1267" s="155">
        <f t="shared" si="248"/>
        <v>0</v>
      </c>
      <c r="K1267" s="155">
        <f t="shared" si="249"/>
        <v>0</v>
      </c>
      <c r="L1267" s="155">
        <f>IF(F1267="Current ASP",IF(ISERROR(VLOOKUP(A1267,#REF!,3,FALSE)),1,1-VLOOKUP(A1267,#REF!,3,FALSE)),0)</f>
        <v>0</v>
      </c>
      <c r="M1267" s="137">
        <v>0</v>
      </c>
      <c r="N1267" s="154">
        <f t="shared" si="250"/>
        <v>0</v>
      </c>
      <c r="O1267" s="154">
        <f t="shared" si="251"/>
        <v>0</v>
      </c>
      <c r="P1267" s="154">
        <f t="shared" si="252"/>
        <v>0</v>
      </c>
      <c r="Q1267" s="154">
        <v>715.63090928981899</v>
      </c>
      <c r="R1267" s="154">
        <f t="shared" si="253"/>
        <v>715.63090928981899</v>
      </c>
      <c r="S1267" s="154">
        <f t="shared" si="254"/>
        <v>0</v>
      </c>
      <c r="T1267" s="154">
        <f t="shared" si="255"/>
        <v>0</v>
      </c>
      <c r="U1267" s="154">
        <f t="shared" si="256"/>
        <v>715.63090928981899</v>
      </c>
      <c r="V1267" s="154">
        <f t="shared" si="257"/>
        <v>0</v>
      </c>
      <c r="W1267" s="154">
        <f t="shared" si="258"/>
        <v>0</v>
      </c>
      <c r="X1267" s="137">
        <f t="shared" si="259"/>
        <v>0</v>
      </c>
      <c r="Y1267" s="137">
        <f t="shared" si="260"/>
        <v>0</v>
      </c>
    </row>
    <row r="1268" spans="1:25">
      <c r="A1268" s="153">
        <v>3123</v>
      </c>
      <c r="B1268" s="153" t="s">
        <v>164</v>
      </c>
      <c r="C1268" s="153" t="s">
        <v>165</v>
      </c>
      <c r="D1268" s="153" t="s">
        <v>451</v>
      </c>
      <c r="E1268" s="153" t="s">
        <v>167</v>
      </c>
      <c r="F1268" s="136" t="s">
        <v>168</v>
      </c>
      <c r="G1268" s="154">
        <v>6.8960648823500001</v>
      </c>
      <c r="H1268" s="154">
        <v>0</v>
      </c>
      <c r="I1268" s="154">
        <v>0</v>
      </c>
      <c r="J1268" s="155">
        <f t="shared" si="248"/>
        <v>0</v>
      </c>
      <c r="K1268" s="155">
        <f t="shared" si="249"/>
        <v>0</v>
      </c>
      <c r="L1268" s="155">
        <f>IF(F1268="Current ASP",IF(ISERROR(VLOOKUP(A1268,#REF!,3,FALSE)),1,1-VLOOKUP(A1268,#REF!,3,FALSE)),0)</f>
        <v>0</v>
      </c>
      <c r="M1268" s="137">
        <v>0</v>
      </c>
      <c r="N1268" s="154">
        <f t="shared" si="250"/>
        <v>0</v>
      </c>
      <c r="O1268" s="154">
        <f t="shared" si="251"/>
        <v>0</v>
      </c>
      <c r="P1268" s="154">
        <f t="shared" si="252"/>
        <v>0</v>
      </c>
      <c r="Q1268" s="154">
        <v>601.6798847390653</v>
      </c>
      <c r="R1268" s="154">
        <f t="shared" si="253"/>
        <v>601.6798847390653</v>
      </c>
      <c r="S1268" s="154">
        <f t="shared" si="254"/>
        <v>0</v>
      </c>
      <c r="T1268" s="154">
        <f t="shared" si="255"/>
        <v>0</v>
      </c>
      <c r="U1268" s="154">
        <f t="shared" si="256"/>
        <v>601.6798847390653</v>
      </c>
      <c r="V1268" s="154">
        <f t="shared" si="257"/>
        <v>0</v>
      </c>
      <c r="W1268" s="154">
        <f t="shared" si="258"/>
        <v>0</v>
      </c>
      <c r="X1268" s="137">
        <f t="shared" si="259"/>
        <v>0</v>
      </c>
      <c r="Y1268" s="137">
        <f t="shared" si="260"/>
        <v>0</v>
      </c>
    </row>
    <row r="1269" spans="1:25">
      <c r="A1269" s="153">
        <v>3124</v>
      </c>
      <c r="B1269" s="153" t="s">
        <v>164</v>
      </c>
      <c r="C1269" s="153" t="s">
        <v>165</v>
      </c>
      <c r="D1269" s="153" t="s">
        <v>451</v>
      </c>
      <c r="E1269" s="153" t="s">
        <v>167</v>
      </c>
      <c r="F1269" s="136" t="s">
        <v>168</v>
      </c>
      <c r="G1269" s="154">
        <v>68.586745835100004</v>
      </c>
      <c r="H1269" s="154">
        <v>0</v>
      </c>
      <c r="I1269" s="154">
        <v>0</v>
      </c>
      <c r="J1269" s="155">
        <f t="shared" si="248"/>
        <v>0</v>
      </c>
      <c r="K1269" s="155">
        <f t="shared" si="249"/>
        <v>0</v>
      </c>
      <c r="L1269" s="155">
        <f>IF(F1269="Current ASP",IF(ISERROR(VLOOKUP(A1269,#REF!,3,FALSE)),1,1-VLOOKUP(A1269,#REF!,3,FALSE)),0)</f>
        <v>0</v>
      </c>
      <c r="M1269" s="137">
        <v>2086.6196007899998</v>
      </c>
      <c r="N1269" s="154">
        <f t="shared" si="250"/>
        <v>2086.6196007899998</v>
      </c>
      <c r="O1269" s="154">
        <f t="shared" si="251"/>
        <v>0</v>
      </c>
      <c r="P1269" s="154">
        <f t="shared" si="252"/>
        <v>0</v>
      </c>
      <c r="Q1269" s="154">
        <v>264.09885309375238</v>
      </c>
      <c r="R1269" s="154">
        <f t="shared" si="253"/>
        <v>264.09885309375238</v>
      </c>
      <c r="S1269" s="154">
        <f t="shared" si="254"/>
        <v>0</v>
      </c>
      <c r="T1269" s="154">
        <f t="shared" si="255"/>
        <v>0</v>
      </c>
      <c r="U1269" s="154">
        <f t="shared" si="256"/>
        <v>2350.7184538837523</v>
      </c>
      <c r="V1269" s="154">
        <f t="shared" si="257"/>
        <v>0</v>
      </c>
      <c r="W1269" s="154">
        <f t="shared" si="258"/>
        <v>0</v>
      </c>
      <c r="X1269" s="137">
        <f t="shared" si="259"/>
        <v>0</v>
      </c>
      <c r="Y1269" s="137">
        <f t="shared" si="260"/>
        <v>0</v>
      </c>
    </row>
    <row r="1270" spans="1:25">
      <c r="A1270" s="153">
        <v>3125</v>
      </c>
      <c r="B1270" s="153" t="s">
        <v>164</v>
      </c>
      <c r="C1270" s="153" t="s">
        <v>165</v>
      </c>
      <c r="D1270" s="153" t="s">
        <v>450</v>
      </c>
      <c r="E1270" s="153" t="s">
        <v>167</v>
      </c>
      <c r="F1270" s="136" t="s">
        <v>168</v>
      </c>
      <c r="G1270" s="154">
        <v>56.089749698699997</v>
      </c>
      <c r="H1270" s="154">
        <v>0</v>
      </c>
      <c r="I1270" s="154">
        <v>0</v>
      </c>
      <c r="J1270" s="155">
        <f t="shared" si="248"/>
        <v>0</v>
      </c>
      <c r="K1270" s="155">
        <f t="shared" si="249"/>
        <v>0</v>
      </c>
      <c r="L1270" s="155">
        <f>IF(F1270="Current ASP",IF(ISERROR(VLOOKUP(A1270,#REF!,3,FALSE)),1,1-VLOOKUP(A1270,#REF!,3,FALSE)),0)</f>
        <v>0</v>
      </c>
      <c r="M1270" s="137">
        <v>1374.60152414</v>
      </c>
      <c r="N1270" s="154">
        <f t="shared" si="250"/>
        <v>1374.60152414</v>
      </c>
      <c r="O1270" s="154">
        <f t="shared" si="251"/>
        <v>0</v>
      </c>
      <c r="P1270" s="154">
        <f t="shared" si="252"/>
        <v>0</v>
      </c>
      <c r="Q1270" s="154">
        <v>165.9777107348736</v>
      </c>
      <c r="R1270" s="154">
        <f t="shared" si="253"/>
        <v>165.9777107348736</v>
      </c>
      <c r="S1270" s="154">
        <f t="shared" si="254"/>
        <v>0</v>
      </c>
      <c r="T1270" s="154">
        <f t="shared" si="255"/>
        <v>0</v>
      </c>
      <c r="U1270" s="154">
        <f t="shared" si="256"/>
        <v>1540.5792348748737</v>
      </c>
      <c r="V1270" s="154">
        <f t="shared" si="257"/>
        <v>0</v>
      </c>
      <c r="W1270" s="154">
        <f t="shared" si="258"/>
        <v>0</v>
      </c>
      <c r="X1270" s="137">
        <f t="shared" si="259"/>
        <v>0</v>
      </c>
      <c r="Y1270" s="137">
        <f t="shared" si="260"/>
        <v>0</v>
      </c>
    </row>
    <row r="1271" spans="1:25">
      <c r="A1271" s="153">
        <v>3126</v>
      </c>
      <c r="B1271" s="153" t="s">
        <v>164</v>
      </c>
      <c r="C1271" s="153" t="s">
        <v>165</v>
      </c>
      <c r="D1271" s="153" t="s">
        <v>450</v>
      </c>
      <c r="E1271" s="153" t="s">
        <v>167</v>
      </c>
      <c r="F1271" s="136" t="s">
        <v>168</v>
      </c>
      <c r="G1271" s="154">
        <v>43.794411282799999</v>
      </c>
      <c r="H1271" s="154">
        <v>0</v>
      </c>
      <c r="I1271" s="154">
        <v>0</v>
      </c>
      <c r="J1271" s="155">
        <f t="shared" si="248"/>
        <v>0</v>
      </c>
      <c r="K1271" s="155">
        <f t="shared" si="249"/>
        <v>0</v>
      </c>
      <c r="L1271" s="155">
        <f>IF(F1271="Current ASP",IF(ISERROR(VLOOKUP(A1271,#REF!,3,FALSE)),1,1-VLOOKUP(A1271,#REF!,3,FALSE)),0)</f>
        <v>0</v>
      </c>
      <c r="M1271" s="137">
        <v>1103.5084155</v>
      </c>
      <c r="N1271" s="154">
        <f t="shared" si="250"/>
        <v>1103.5084155</v>
      </c>
      <c r="O1271" s="154">
        <f t="shared" si="251"/>
        <v>0</v>
      </c>
      <c r="P1271" s="154">
        <f t="shared" si="252"/>
        <v>0</v>
      </c>
      <c r="Q1271" s="154">
        <v>136.03717906682314</v>
      </c>
      <c r="R1271" s="154">
        <f t="shared" si="253"/>
        <v>136.03717906682314</v>
      </c>
      <c r="S1271" s="154">
        <f t="shared" si="254"/>
        <v>0</v>
      </c>
      <c r="T1271" s="154">
        <f t="shared" si="255"/>
        <v>0</v>
      </c>
      <c r="U1271" s="154">
        <f t="shared" si="256"/>
        <v>1239.5455945668232</v>
      </c>
      <c r="V1271" s="154">
        <f t="shared" si="257"/>
        <v>0</v>
      </c>
      <c r="W1271" s="154">
        <f t="shared" si="258"/>
        <v>0</v>
      </c>
      <c r="X1271" s="137">
        <f t="shared" si="259"/>
        <v>0</v>
      </c>
      <c r="Y1271" s="137">
        <f t="shared" si="260"/>
        <v>0</v>
      </c>
    </row>
    <row r="1272" spans="1:25">
      <c r="A1272" s="153">
        <v>3127</v>
      </c>
      <c r="B1272" s="153" t="s">
        <v>164</v>
      </c>
      <c r="C1272" s="153" t="s">
        <v>165</v>
      </c>
      <c r="D1272" s="153" t="s">
        <v>450</v>
      </c>
      <c r="E1272" s="153" t="s">
        <v>167</v>
      </c>
      <c r="F1272" s="136" t="s">
        <v>168</v>
      </c>
      <c r="G1272" s="154">
        <v>31.3586144545</v>
      </c>
      <c r="H1272" s="154">
        <v>0</v>
      </c>
      <c r="I1272" s="154">
        <v>0</v>
      </c>
      <c r="J1272" s="155">
        <f t="shared" si="248"/>
        <v>0</v>
      </c>
      <c r="K1272" s="155">
        <f t="shared" si="249"/>
        <v>0</v>
      </c>
      <c r="L1272" s="155">
        <f>IF(F1272="Current ASP",IF(ISERROR(VLOOKUP(A1272,#REF!,3,FALSE)),1,1-VLOOKUP(A1272,#REF!,3,FALSE)),0)</f>
        <v>0</v>
      </c>
      <c r="M1272" s="137">
        <v>614.74348940100003</v>
      </c>
      <c r="N1272" s="154">
        <f t="shared" si="250"/>
        <v>614.74348940100003</v>
      </c>
      <c r="O1272" s="154">
        <f t="shared" si="251"/>
        <v>0</v>
      </c>
      <c r="P1272" s="154">
        <f t="shared" si="252"/>
        <v>0</v>
      </c>
      <c r="Q1272" s="154">
        <v>47.742059844548329</v>
      </c>
      <c r="R1272" s="154">
        <f t="shared" si="253"/>
        <v>47.742059844548329</v>
      </c>
      <c r="S1272" s="154">
        <f t="shared" si="254"/>
        <v>0</v>
      </c>
      <c r="T1272" s="154">
        <f t="shared" si="255"/>
        <v>0</v>
      </c>
      <c r="U1272" s="154">
        <f t="shared" si="256"/>
        <v>662.48554924554833</v>
      </c>
      <c r="V1272" s="154">
        <f t="shared" si="257"/>
        <v>0</v>
      </c>
      <c r="W1272" s="154">
        <f t="shared" si="258"/>
        <v>0</v>
      </c>
      <c r="X1272" s="137">
        <f t="shared" si="259"/>
        <v>0</v>
      </c>
      <c r="Y1272" s="137">
        <f t="shared" si="260"/>
        <v>0</v>
      </c>
    </row>
    <row r="1273" spans="1:25">
      <c r="A1273" s="153">
        <v>3128</v>
      </c>
      <c r="B1273" s="153" t="s">
        <v>164</v>
      </c>
      <c r="C1273" s="153" t="s">
        <v>165</v>
      </c>
      <c r="D1273" s="153" t="s">
        <v>450</v>
      </c>
      <c r="E1273" s="153" t="s">
        <v>167</v>
      </c>
      <c r="F1273" s="136" t="s">
        <v>168</v>
      </c>
      <c r="G1273" s="154">
        <v>10.599133874</v>
      </c>
      <c r="H1273" s="154">
        <v>0</v>
      </c>
      <c r="I1273" s="154">
        <v>0</v>
      </c>
      <c r="J1273" s="155">
        <f t="shared" si="248"/>
        <v>0</v>
      </c>
      <c r="K1273" s="155">
        <f t="shared" si="249"/>
        <v>0</v>
      </c>
      <c r="L1273" s="155">
        <f>IF(F1273="Current ASP",IF(ISERROR(VLOOKUP(A1273,#REF!,3,FALSE)),1,1-VLOOKUP(A1273,#REF!,3,FALSE)),0)</f>
        <v>0</v>
      </c>
      <c r="M1273" s="137">
        <v>338.06905282700001</v>
      </c>
      <c r="N1273" s="154">
        <f t="shared" si="250"/>
        <v>338.06905282700001</v>
      </c>
      <c r="O1273" s="154">
        <f t="shared" si="251"/>
        <v>0</v>
      </c>
      <c r="P1273" s="154">
        <f t="shared" si="252"/>
        <v>0</v>
      </c>
      <c r="Q1273" s="154">
        <v>64.183703121225207</v>
      </c>
      <c r="R1273" s="154">
        <f t="shared" si="253"/>
        <v>64.183703121225207</v>
      </c>
      <c r="S1273" s="154">
        <f t="shared" si="254"/>
        <v>0</v>
      </c>
      <c r="T1273" s="154">
        <f t="shared" si="255"/>
        <v>0</v>
      </c>
      <c r="U1273" s="154">
        <f t="shared" si="256"/>
        <v>402.25275594822523</v>
      </c>
      <c r="V1273" s="154">
        <f t="shared" si="257"/>
        <v>0</v>
      </c>
      <c r="W1273" s="154">
        <f t="shared" si="258"/>
        <v>0</v>
      </c>
      <c r="X1273" s="137">
        <f t="shared" si="259"/>
        <v>0</v>
      </c>
      <c r="Y1273" s="137">
        <f t="shared" si="260"/>
        <v>0</v>
      </c>
    </row>
    <row r="1274" spans="1:25">
      <c r="A1274" s="153">
        <v>3129</v>
      </c>
      <c r="B1274" s="153" t="s">
        <v>164</v>
      </c>
      <c r="C1274" s="153" t="s">
        <v>165</v>
      </c>
      <c r="D1274" s="153" t="s">
        <v>450</v>
      </c>
      <c r="E1274" s="153" t="s">
        <v>167</v>
      </c>
      <c r="F1274" s="136" t="s">
        <v>168</v>
      </c>
      <c r="G1274" s="154">
        <v>6.9714885941200002</v>
      </c>
      <c r="H1274" s="154">
        <v>0</v>
      </c>
      <c r="I1274" s="154">
        <v>0</v>
      </c>
      <c r="J1274" s="155">
        <f t="shared" si="248"/>
        <v>0</v>
      </c>
      <c r="K1274" s="155">
        <f t="shared" si="249"/>
        <v>0</v>
      </c>
      <c r="L1274" s="155">
        <f>IF(F1274="Current ASP",IF(ISERROR(VLOOKUP(A1274,#REF!,3,FALSE)),1,1-VLOOKUP(A1274,#REF!,3,FALSE)),0)</f>
        <v>0</v>
      </c>
      <c r="M1274" s="137">
        <v>0</v>
      </c>
      <c r="N1274" s="154">
        <f t="shared" si="250"/>
        <v>0</v>
      </c>
      <c r="O1274" s="154">
        <f t="shared" si="251"/>
        <v>0</v>
      </c>
      <c r="P1274" s="154">
        <f t="shared" si="252"/>
        <v>0</v>
      </c>
      <c r="Q1274" s="154">
        <v>447.58636882861504</v>
      </c>
      <c r="R1274" s="154">
        <f t="shared" si="253"/>
        <v>447.58636882861504</v>
      </c>
      <c r="S1274" s="154">
        <f t="shared" si="254"/>
        <v>0</v>
      </c>
      <c r="T1274" s="154">
        <f t="shared" si="255"/>
        <v>0</v>
      </c>
      <c r="U1274" s="154">
        <f t="shared" si="256"/>
        <v>447.58636882861504</v>
      </c>
      <c r="V1274" s="154">
        <f t="shared" si="257"/>
        <v>0</v>
      </c>
      <c r="W1274" s="154">
        <f t="shared" si="258"/>
        <v>0</v>
      </c>
      <c r="X1274" s="137">
        <f t="shared" si="259"/>
        <v>0</v>
      </c>
      <c r="Y1274" s="137">
        <f t="shared" si="260"/>
        <v>0</v>
      </c>
    </row>
    <row r="1275" spans="1:25">
      <c r="A1275" s="153">
        <v>3130</v>
      </c>
      <c r="B1275" s="153" t="s">
        <v>164</v>
      </c>
      <c r="C1275" s="153" t="s">
        <v>165</v>
      </c>
      <c r="D1275" s="153" t="s">
        <v>450</v>
      </c>
      <c r="E1275" s="153" t="s">
        <v>167</v>
      </c>
      <c r="F1275" s="136" t="s">
        <v>168</v>
      </c>
      <c r="G1275" s="154">
        <v>62.961346771400002</v>
      </c>
      <c r="H1275" s="154">
        <v>0</v>
      </c>
      <c r="I1275" s="154">
        <v>0</v>
      </c>
      <c r="J1275" s="155">
        <f t="shared" si="248"/>
        <v>0</v>
      </c>
      <c r="K1275" s="155">
        <f t="shared" si="249"/>
        <v>0</v>
      </c>
      <c r="L1275" s="155">
        <f>IF(F1275="Current ASP",IF(ISERROR(VLOOKUP(A1275,#REF!,3,FALSE)),1,1-VLOOKUP(A1275,#REF!,3,FALSE)),0)</f>
        <v>0</v>
      </c>
      <c r="M1275" s="137">
        <v>1674.3986083499999</v>
      </c>
      <c r="N1275" s="154">
        <f t="shared" si="250"/>
        <v>1674.3986083499999</v>
      </c>
      <c r="O1275" s="154">
        <f t="shared" si="251"/>
        <v>0</v>
      </c>
      <c r="P1275" s="154">
        <f t="shared" si="252"/>
        <v>0</v>
      </c>
      <c r="Q1275" s="154">
        <v>330.10034955062264</v>
      </c>
      <c r="R1275" s="154">
        <f t="shared" si="253"/>
        <v>330.10034955062264</v>
      </c>
      <c r="S1275" s="154">
        <f t="shared" si="254"/>
        <v>0</v>
      </c>
      <c r="T1275" s="154">
        <f t="shared" si="255"/>
        <v>0</v>
      </c>
      <c r="U1275" s="154">
        <f t="shared" si="256"/>
        <v>2004.4989579006226</v>
      </c>
      <c r="V1275" s="154">
        <f t="shared" si="257"/>
        <v>0</v>
      </c>
      <c r="W1275" s="154">
        <f t="shared" si="258"/>
        <v>0</v>
      </c>
      <c r="X1275" s="137">
        <f t="shared" si="259"/>
        <v>0</v>
      </c>
      <c r="Y1275" s="137">
        <f t="shared" si="260"/>
        <v>0</v>
      </c>
    </row>
    <row r="1276" spans="1:25">
      <c r="A1276" s="153">
        <v>3131</v>
      </c>
      <c r="B1276" s="153" t="s">
        <v>164</v>
      </c>
      <c r="C1276" s="153" t="s">
        <v>165</v>
      </c>
      <c r="D1276" s="153" t="s">
        <v>450</v>
      </c>
      <c r="E1276" s="153" t="s">
        <v>167</v>
      </c>
      <c r="F1276" s="136" t="s">
        <v>168</v>
      </c>
      <c r="G1276" s="154">
        <v>32.332492458600001</v>
      </c>
      <c r="H1276" s="154">
        <v>0</v>
      </c>
      <c r="I1276" s="154">
        <v>0</v>
      </c>
      <c r="J1276" s="155">
        <f t="shared" si="248"/>
        <v>0</v>
      </c>
      <c r="K1276" s="155">
        <f t="shared" si="249"/>
        <v>0</v>
      </c>
      <c r="L1276" s="155">
        <f>IF(F1276="Current ASP",IF(ISERROR(VLOOKUP(A1276,#REF!,3,FALSE)),1,1-VLOOKUP(A1276,#REF!,3,FALSE)),0)</f>
        <v>0</v>
      </c>
      <c r="M1276" s="137">
        <v>479.99426680699997</v>
      </c>
      <c r="N1276" s="154">
        <f t="shared" si="250"/>
        <v>479.99426680699997</v>
      </c>
      <c r="O1276" s="154">
        <f t="shared" si="251"/>
        <v>0</v>
      </c>
      <c r="P1276" s="154">
        <f t="shared" si="252"/>
        <v>0</v>
      </c>
      <c r="Q1276" s="154">
        <v>1092.3019426618744</v>
      </c>
      <c r="R1276" s="154">
        <f t="shared" si="253"/>
        <v>1092.3019426618744</v>
      </c>
      <c r="S1276" s="154">
        <f t="shared" si="254"/>
        <v>0</v>
      </c>
      <c r="T1276" s="154">
        <f t="shared" si="255"/>
        <v>0</v>
      </c>
      <c r="U1276" s="154">
        <f t="shared" si="256"/>
        <v>1572.2962094688744</v>
      </c>
      <c r="V1276" s="154">
        <f t="shared" si="257"/>
        <v>0</v>
      </c>
      <c r="W1276" s="154">
        <f t="shared" si="258"/>
        <v>0</v>
      </c>
      <c r="X1276" s="137">
        <f t="shared" si="259"/>
        <v>0</v>
      </c>
      <c r="Y1276" s="137">
        <f t="shared" si="260"/>
        <v>0</v>
      </c>
    </row>
    <row r="1277" spans="1:25">
      <c r="A1277" s="153">
        <v>3132</v>
      </c>
      <c r="B1277" s="153" t="s">
        <v>164</v>
      </c>
      <c r="C1277" s="153" t="s">
        <v>165</v>
      </c>
      <c r="D1277" s="153" t="s">
        <v>448</v>
      </c>
      <c r="E1277" s="153" t="s">
        <v>167</v>
      </c>
      <c r="F1277" s="136" t="s">
        <v>168</v>
      </c>
      <c r="G1277" s="154">
        <v>56.043762960199999</v>
      </c>
      <c r="H1277" s="154">
        <v>0</v>
      </c>
      <c r="I1277" s="154">
        <v>0</v>
      </c>
      <c r="J1277" s="155">
        <f t="shared" si="248"/>
        <v>0</v>
      </c>
      <c r="K1277" s="155">
        <f t="shared" si="249"/>
        <v>0</v>
      </c>
      <c r="L1277" s="155">
        <f>IF(F1277="Current ASP",IF(ISERROR(VLOOKUP(A1277,#REF!,3,FALSE)),1,1-VLOOKUP(A1277,#REF!,3,FALSE)),0)</f>
        <v>0</v>
      </c>
      <c r="M1277" s="137">
        <v>1651.2759592800001</v>
      </c>
      <c r="N1277" s="154">
        <f t="shared" si="250"/>
        <v>1651.2759592800001</v>
      </c>
      <c r="O1277" s="154">
        <f t="shared" si="251"/>
        <v>0</v>
      </c>
      <c r="P1277" s="154">
        <f t="shared" si="252"/>
        <v>0</v>
      </c>
      <c r="Q1277" s="154">
        <v>633.92750134621701</v>
      </c>
      <c r="R1277" s="154">
        <f t="shared" si="253"/>
        <v>633.92750134621701</v>
      </c>
      <c r="S1277" s="154">
        <f t="shared" si="254"/>
        <v>0</v>
      </c>
      <c r="T1277" s="154">
        <f t="shared" si="255"/>
        <v>0</v>
      </c>
      <c r="U1277" s="154">
        <f t="shared" si="256"/>
        <v>2285.2034606262168</v>
      </c>
      <c r="V1277" s="154">
        <f t="shared" si="257"/>
        <v>0</v>
      </c>
      <c r="W1277" s="154">
        <f t="shared" si="258"/>
        <v>0</v>
      </c>
      <c r="X1277" s="137">
        <f t="shared" si="259"/>
        <v>0</v>
      </c>
      <c r="Y1277" s="137">
        <f t="shared" si="260"/>
        <v>0</v>
      </c>
    </row>
    <row r="1278" spans="1:25">
      <c r="A1278" s="153">
        <v>3133</v>
      </c>
      <c r="B1278" s="153" t="s">
        <v>164</v>
      </c>
      <c r="C1278" s="153" t="s">
        <v>165</v>
      </c>
      <c r="D1278" s="153" t="s">
        <v>448</v>
      </c>
      <c r="E1278" s="153" t="s">
        <v>167</v>
      </c>
      <c r="F1278" s="136" t="s">
        <v>168</v>
      </c>
      <c r="G1278" s="154">
        <v>46.5134989425</v>
      </c>
      <c r="H1278" s="154">
        <v>0</v>
      </c>
      <c r="I1278" s="154">
        <v>0</v>
      </c>
      <c r="J1278" s="155">
        <f t="shared" si="248"/>
        <v>0</v>
      </c>
      <c r="K1278" s="155">
        <f t="shared" si="249"/>
        <v>0</v>
      </c>
      <c r="L1278" s="155">
        <f>IF(F1278="Current ASP",IF(ISERROR(VLOOKUP(A1278,#REF!,3,FALSE)),1,1-VLOOKUP(A1278,#REF!,3,FALSE)),0)</f>
        <v>0</v>
      </c>
      <c r="M1278" s="137">
        <v>744.70871517199998</v>
      </c>
      <c r="N1278" s="154">
        <f t="shared" si="250"/>
        <v>744.70871517199998</v>
      </c>
      <c r="O1278" s="154">
        <f t="shared" si="251"/>
        <v>0</v>
      </c>
      <c r="P1278" s="154">
        <f t="shared" si="252"/>
        <v>0</v>
      </c>
      <c r="Q1278" s="154">
        <v>302.24613804872678</v>
      </c>
      <c r="R1278" s="154">
        <f t="shared" si="253"/>
        <v>302.24613804872678</v>
      </c>
      <c r="S1278" s="154">
        <f t="shared" si="254"/>
        <v>0</v>
      </c>
      <c r="T1278" s="154">
        <f t="shared" si="255"/>
        <v>0</v>
      </c>
      <c r="U1278" s="154">
        <f t="shared" si="256"/>
        <v>1046.9548532207268</v>
      </c>
      <c r="V1278" s="154">
        <f t="shared" si="257"/>
        <v>0</v>
      </c>
      <c r="W1278" s="154">
        <f t="shared" si="258"/>
        <v>0</v>
      </c>
      <c r="X1278" s="137">
        <f t="shared" si="259"/>
        <v>0</v>
      </c>
      <c r="Y1278" s="137">
        <f t="shared" si="260"/>
        <v>0</v>
      </c>
    </row>
    <row r="1279" spans="1:25">
      <c r="A1279" s="153">
        <v>3134</v>
      </c>
      <c r="B1279" s="153" t="s">
        <v>164</v>
      </c>
      <c r="C1279" s="153" t="s">
        <v>165</v>
      </c>
      <c r="D1279" s="153" t="s">
        <v>448</v>
      </c>
      <c r="E1279" s="153" t="s">
        <v>167</v>
      </c>
      <c r="F1279" s="136" t="s">
        <v>168</v>
      </c>
      <c r="G1279" s="154">
        <v>37.132512576899998</v>
      </c>
      <c r="H1279" s="154">
        <v>0</v>
      </c>
      <c r="I1279" s="154">
        <v>0</v>
      </c>
      <c r="J1279" s="155">
        <f t="shared" si="248"/>
        <v>0</v>
      </c>
      <c r="K1279" s="155">
        <f t="shared" si="249"/>
        <v>0</v>
      </c>
      <c r="L1279" s="155">
        <f>IF(F1279="Current ASP",IF(ISERROR(VLOOKUP(A1279,#REF!,3,FALSE)),1,1-VLOOKUP(A1279,#REF!,3,FALSE)),0)</f>
        <v>0</v>
      </c>
      <c r="M1279" s="137">
        <v>1436.7934732000001</v>
      </c>
      <c r="N1279" s="154">
        <f t="shared" si="250"/>
        <v>1436.7934732000001</v>
      </c>
      <c r="O1279" s="154">
        <f t="shared" si="251"/>
        <v>0</v>
      </c>
      <c r="P1279" s="154">
        <f t="shared" si="252"/>
        <v>0</v>
      </c>
      <c r="Q1279" s="154">
        <v>244.44284164324603</v>
      </c>
      <c r="R1279" s="154">
        <f t="shared" si="253"/>
        <v>244.44284164324603</v>
      </c>
      <c r="S1279" s="154">
        <f t="shared" si="254"/>
        <v>0</v>
      </c>
      <c r="T1279" s="154">
        <f t="shared" si="255"/>
        <v>0</v>
      </c>
      <c r="U1279" s="154">
        <f t="shared" si="256"/>
        <v>1681.2363148432462</v>
      </c>
      <c r="V1279" s="154">
        <f t="shared" si="257"/>
        <v>0</v>
      </c>
      <c r="W1279" s="154">
        <f t="shared" si="258"/>
        <v>0</v>
      </c>
      <c r="X1279" s="137">
        <f t="shared" si="259"/>
        <v>0</v>
      </c>
      <c r="Y1279" s="137">
        <f t="shared" si="260"/>
        <v>0</v>
      </c>
    </row>
    <row r="1280" spans="1:25">
      <c r="A1280" s="153">
        <v>3135</v>
      </c>
      <c r="B1280" s="153" t="s">
        <v>164</v>
      </c>
      <c r="C1280" s="153" t="s">
        <v>165</v>
      </c>
      <c r="D1280" s="153" t="s">
        <v>448</v>
      </c>
      <c r="E1280" s="153" t="s">
        <v>167</v>
      </c>
      <c r="F1280" s="136" t="s">
        <v>168</v>
      </c>
      <c r="G1280" s="154">
        <v>27.860015269800002</v>
      </c>
      <c r="H1280" s="154">
        <v>0</v>
      </c>
      <c r="I1280" s="154">
        <v>0</v>
      </c>
      <c r="J1280" s="155">
        <f t="shared" si="248"/>
        <v>0</v>
      </c>
      <c r="K1280" s="155">
        <f t="shared" si="249"/>
        <v>0</v>
      </c>
      <c r="L1280" s="155">
        <f>IF(F1280="Current ASP",IF(ISERROR(VLOOKUP(A1280,#REF!,3,FALSE)),1,1-VLOOKUP(A1280,#REF!,3,FALSE)),0)</f>
        <v>0</v>
      </c>
      <c r="M1280" s="137">
        <v>424.18098157999998</v>
      </c>
      <c r="N1280" s="154">
        <f t="shared" si="250"/>
        <v>424.18098157999998</v>
      </c>
      <c r="O1280" s="154">
        <f t="shared" si="251"/>
        <v>0</v>
      </c>
      <c r="P1280" s="154">
        <f t="shared" si="252"/>
        <v>0</v>
      </c>
      <c r="Q1280" s="154">
        <v>193.53055501511062</v>
      </c>
      <c r="R1280" s="154">
        <f t="shared" si="253"/>
        <v>193.53055501511062</v>
      </c>
      <c r="S1280" s="154">
        <f t="shared" si="254"/>
        <v>0</v>
      </c>
      <c r="T1280" s="154">
        <f t="shared" si="255"/>
        <v>0</v>
      </c>
      <c r="U1280" s="154">
        <f t="shared" si="256"/>
        <v>617.7115365951106</v>
      </c>
      <c r="V1280" s="154">
        <f t="shared" si="257"/>
        <v>0</v>
      </c>
      <c r="W1280" s="154">
        <f t="shared" si="258"/>
        <v>0</v>
      </c>
      <c r="X1280" s="137">
        <f t="shared" si="259"/>
        <v>0</v>
      </c>
      <c r="Y1280" s="137">
        <f t="shared" si="260"/>
        <v>0</v>
      </c>
    </row>
    <row r="1281" spans="1:25">
      <c r="A1281" s="153">
        <v>3136</v>
      </c>
      <c r="B1281" s="153" t="s">
        <v>164</v>
      </c>
      <c r="C1281" s="153" t="s">
        <v>165</v>
      </c>
      <c r="D1281" s="153" t="s">
        <v>452</v>
      </c>
      <c r="E1281" s="153" t="s">
        <v>167</v>
      </c>
      <c r="F1281" s="136" t="s">
        <v>168</v>
      </c>
      <c r="G1281" s="154">
        <v>29.467425135799999</v>
      </c>
      <c r="H1281" s="154">
        <v>0</v>
      </c>
      <c r="I1281" s="154">
        <v>0</v>
      </c>
      <c r="J1281" s="155">
        <f t="shared" si="248"/>
        <v>0</v>
      </c>
      <c r="K1281" s="155">
        <f t="shared" si="249"/>
        <v>0</v>
      </c>
      <c r="L1281" s="155">
        <f>IF(F1281="Current ASP",IF(ISERROR(VLOOKUP(A1281,#REF!,3,FALSE)),1,1-VLOOKUP(A1281,#REF!,3,FALSE)),0)</f>
        <v>0</v>
      </c>
      <c r="M1281" s="137">
        <v>0</v>
      </c>
      <c r="N1281" s="154">
        <f t="shared" si="250"/>
        <v>0</v>
      </c>
      <c r="O1281" s="154">
        <f t="shared" si="251"/>
        <v>0</v>
      </c>
      <c r="P1281" s="154">
        <f t="shared" si="252"/>
        <v>0</v>
      </c>
      <c r="Q1281" s="154">
        <v>1690.9882227846849</v>
      </c>
      <c r="R1281" s="154">
        <f t="shared" si="253"/>
        <v>1690.9882227846849</v>
      </c>
      <c r="S1281" s="154">
        <f t="shared" si="254"/>
        <v>0</v>
      </c>
      <c r="T1281" s="154">
        <f t="shared" si="255"/>
        <v>0</v>
      </c>
      <c r="U1281" s="154">
        <f t="shared" si="256"/>
        <v>1690.9882227846849</v>
      </c>
      <c r="V1281" s="154">
        <f t="shared" si="257"/>
        <v>0</v>
      </c>
      <c r="W1281" s="154">
        <f t="shared" si="258"/>
        <v>0</v>
      </c>
      <c r="X1281" s="137">
        <f t="shared" si="259"/>
        <v>0</v>
      </c>
      <c r="Y1281" s="137">
        <f t="shared" si="260"/>
        <v>0</v>
      </c>
    </row>
    <row r="1282" spans="1:25">
      <c r="A1282" s="153">
        <v>3137</v>
      </c>
      <c r="B1282" s="153" t="s">
        <v>164</v>
      </c>
      <c r="C1282" s="153" t="s">
        <v>165</v>
      </c>
      <c r="D1282" s="153" t="s">
        <v>453</v>
      </c>
      <c r="E1282" s="153" t="s">
        <v>133</v>
      </c>
      <c r="F1282" s="136" t="s">
        <v>206</v>
      </c>
      <c r="G1282" s="154">
        <v>13.324591209699999</v>
      </c>
      <c r="H1282" s="154">
        <v>13.324591209699999</v>
      </c>
      <c r="I1282" s="154">
        <v>0</v>
      </c>
      <c r="J1282" s="155">
        <f t="shared" si="248"/>
        <v>1</v>
      </c>
      <c r="K1282" s="155">
        <f t="shared" si="249"/>
        <v>0</v>
      </c>
      <c r="L1282" s="155">
        <f>IF(F1282="Current ASP",IF(ISERROR(VLOOKUP(A1282,#REF!,3,FALSE)),1,1-VLOOKUP(A1282,#REF!,3,FALSE)),0)</f>
        <v>1</v>
      </c>
      <c r="M1282" s="137">
        <v>345.245046704</v>
      </c>
      <c r="N1282" s="154">
        <f t="shared" si="250"/>
        <v>0</v>
      </c>
      <c r="O1282" s="154">
        <f t="shared" si="251"/>
        <v>345.245046704</v>
      </c>
      <c r="P1282" s="154">
        <f t="shared" si="252"/>
        <v>0</v>
      </c>
      <c r="Q1282" s="154">
        <v>11.40888265780073</v>
      </c>
      <c r="R1282" s="154">
        <f t="shared" si="253"/>
        <v>0</v>
      </c>
      <c r="S1282" s="154">
        <f t="shared" si="254"/>
        <v>11.40888265780073</v>
      </c>
      <c r="T1282" s="154">
        <f t="shared" si="255"/>
        <v>0</v>
      </c>
      <c r="U1282" s="154">
        <f t="shared" si="256"/>
        <v>0</v>
      </c>
      <c r="V1282" s="154">
        <f t="shared" si="257"/>
        <v>356.65392936180075</v>
      </c>
      <c r="W1282" s="154">
        <f t="shared" si="258"/>
        <v>0</v>
      </c>
      <c r="X1282" s="137">
        <f t="shared" si="259"/>
        <v>0</v>
      </c>
      <c r="Y1282" s="137">
        <f t="shared" si="260"/>
        <v>0</v>
      </c>
    </row>
    <row r="1283" spans="1:25">
      <c r="A1283" s="153">
        <v>3138</v>
      </c>
      <c r="B1283" s="153" t="s">
        <v>164</v>
      </c>
      <c r="C1283" s="153" t="s">
        <v>165</v>
      </c>
      <c r="D1283" s="153" t="s">
        <v>451</v>
      </c>
      <c r="E1283" s="153" t="s">
        <v>167</v>
      </c>
      <c r="F1283" s="136" t="s">
        <v>168</v>
      </c>
      <c r="G1283" s="154">
        <v>55.749016494199999</v>
      </c>
      <c r="H1283" s="154">
        <v>0</v>
      </c>
      <c r="I1283" s="154">
        <v>0</v>
      </c>
      <c r="J1283" s="155">
        <f t="shared" si="248"/>
        <v>0</v>
      </c>
      <c r="K1283" s="155">
        <f t="shared" si="249"/>
        <v>0</v>
      </c>
      <c r="L1283" s="155">
        <f>IF(F1283="Current ASP",IF(ISERROR(VLOOKUP(A1283,#REF!,3,FALSE)),1,1-VLOOKUP(A1283,#REF!,3,FALSE)),0)</f>
        <v>0</v>
      </c>
      <c r="M1283" s="137">
        <v>1991.7370102699999</v>
      </c>
      <c r="N1283" s="154">
        <f t="shared" si="250"/>
        <v>1991.7370102699999</v>
      </c>
      <c r="O1283" s="154">
        <f t="shared" si="251"/>
        <v>0</v>
      </c>
      <c r="P1283" s="154">
        <f t="shared" si="252"/>
        <v>0</v>
      </c>
      <c r="Q1283" s="154">
        <v>317.25361340137346</v>
      </c>
      <c r="R1283" s="154">
        <f t="shared" si="253"/>
        <v>317.25361340137346</v>
      </c>
      <c r="S1283" s="154">
        <f t="shared" si="254"/>
        <v>0</v>
      </c>
      <c r="T1283" s="154">
        <f t="shared" si="255"/>
        <v>0</v>
      </c>
      <c r="U1283" s="154">
        <f t="shared" si="256"/>
        <v>2308.9906236713732</v>
      </c>
      <c r="V1283" s="154">
        <f t="shared" si="257"/>
        <v>0</v>
      </c>
      <c r="W1283" s="154">
        <f t="shared" si="258"/>
        <v>0</v>
      </c>
      <c r="X1283" s="137">
        <f t="shared" si="259"/>
        <v>0</v>
      </c>
      <c r="Y1283" s="137">
        <f t="shared" si="260"/>
        <v>0</v>
      </c>
    </row>
    <row r="1284" spans="1:25">
      <c r="A1284" s="153">
        <v>3139</v>
      </c>
      <c r="B1284" s="153" t="s">
        <v>164</v>
      </c>
      <c r="C1284" s="153" t="s">
        <v>165</v>
      </c>
      <c r="D1284" s="153" t="s">
        <v>452</v>
      </c>
      <c r="E1284" s="153" t="s">
        <v>167</v>
      </c>
      <c r="F1284" s="136" t="s">
        <v>168</v>
      </c>
      <c r="G1284" s="154">
        <v>22.365151121099998</v>
      </c>
      <c r="H1284" s="154">
        <v>0</v>
      </c>
      <c r="I1284" s="154">
        <v>0</v>
      </c>
      <c r="J1284" s="155">
        <f t="shared" si="248"/>
        <v>0</v>
      </c>
      <c r="K1284" s="155">
        <f t="shared" si="249"/>
        <v>0</v>
      </c>
      <c r="L1284" s="155">
        <f>IF(F1284="Current ASP",IF(ISERROR(VLOOKUP(A1284,#REF!,3,FALSE)),1,1-VLOOKUP(A1284,#REF!,3,FALSE)),0)</f>
        <v>0</v>
      </c>
      <c r="M1284" s="137">
        <v>0</v>
      </c>
      <c r="N1284" s="154">
        <f t="shared" si="250"/>
        <v>0</v>
      </c>
      <c r="O1284" s="154">
        <f t="shared" si="251"/>
        <v>0</v>
      </c>
      <c r="P1284" s="154">
        <f t="shared" si="252"/>
        <v>0</v>
      </c>
      <c r="Q1284" s="154">
        <v>816.82787005021748</v>
      </c>
      <c r="R1284" s="154">
        <f t="shared" si="253"/>
        <v>816.82787005021748</v>
      </c>
      <c r="S1284" s="154">
        <f t="shared" si="254"/>
        <v>0</v>
      </c>
      <c r="T1284" s="154">
        <f t="shared" si="255"/>
        <v>0</v>
      </c>
      <c r="U1284" s="154">
        <f t="shared" si="256"/>
        <v>816.82787005021748</v>
      </c>
      <c r="V1284" s="154">
        <f t="shared" si="257"/>
        <v>0</v>
      </c>
      <c r="W1284" s="154">
        <f t="shared" si="258"/>
        <v>0</v>
      </c>
      <c r="X1284" s="137">
        <f t="shared" si="259"/>
        <v>0</v>
      </c>
      <c r="Y1284" s="137">
        <f t="shared" si="260"/>
        <v>0</v>
      </c>
    </row>
    <row r="1285" spans="1:25">
      <c r="A1285" s="153">
        <v>3140</v>
      </c>
      <c r="B1285" s="153" t="s">
        <v>164</v>
      </c>
      <c r="C1285" s="153" t="s">
        <v>165</v>
      </c>
      <c r="D1285" s="153" t="s">
        <v>448</v>
      </c>
      <c r="E1285" s="153" t="s">
        <v>167</v>
      </c>
      <c r="F1285" s="136" t="s">
        <v>168</v>
      </c>
      <c r="G1285" s="154">
        <v>25.9906056226</v>
      </c>
      <c r="H1285" s="154">
        <v>0</v>
      </c>
      <c r="I1285" s="154">
        <v>0</v>
      </c>
      <c r="J1285" s="155">
        <f t="shared" si="248"/>
        <v>0</v>
      </c>
      <c r="K1285" s="155">
        <f t="shared" si="249"/>
        <v>0</v>
      </c>
      <c r="L1285" s="155">
        <f>IF(F1285="Current ASP",IF(ISERROR(VLOOKUP(A1285,#REF!,3,FALSE)),1,1-VLOOKUP(A1285,#REF!,3,FALSE)),0)</f>
        <v>0</v>
      </c>
      <c r="M1285" s="137">
        <v>640.25813375600001</v>
      </c>
      <c r="N1285" s="154">
        <f t="shared" si="250"/>
        <v>640.25813375600001</v>
      </c>
      <c r="O1285" s="154">
        <f t="shared" si="251"/>
        <v>0</v>
      </c>
      <c r="P1285" s="154">
        <f t="shared" si="252"/>
        <v>0</v>
      </c>
      <c r="Q1285" s="154">
        <v>135.08770451489724</v>
      </c>
      <c r="R1285" s="154">
        <f t="shared" si="253"/>
        <v>135.08770451489724</v>
      </c>
      <c r="S1285" s="154">
        <f t="shared" si="254"/>
        <v>0</v>
      </c>
      <c r="T1285" s="154">
        <f t="shared" si="255"/>
        <v>0</v>
      </c>
      <c r="U1285" s="154">
        <f t="shared" si="256"/>
        <v>775.34583827089727</v>
      </c>
      <c r="V1285" s="154">
        <f t="shared" si="257"/>
        <v>0</v>
      </c>
      <c r="W1285" s="154">
        <f t="shared" si="258"/>
        <v>0</v>
      </c>
      <c r="X1285" s="137">
        <f t="shared" si="259"/>
        <v>0</v>
      </c>
      <c r="Y1285" s="137">
        <f t="shared" si="260"/>
        <v>0</v>
      </c>
    </row>
    <row r="1286" spans="1:25">
      <c r="A1286" s="153">
        <v>3141</v>
      </c>
      <c r="B1286" s="153" t="s">
        <v>164</v>
      </c>
      <c r="C1286" s="153" t="s">
        <v>165</v>
      </c>
      <c r="D1286" s="153" t="s">
        <v>450</v>
      </c>
      <c r="E1286" s="153" t="s">
        <v>167</v>
      </c>
      <c r="F1286" s="136" t="s">
        <v>168</v>
      </c>
      <c r="G1286" s="154">
        <v>14.6912522123</v>
      </c>
      <c r="H1286" s="154">
        <v>0</v>
      </c>
      <c r="I1286" s="154">
        <v>0</v>
      </c>
      <c r="J1286" s="155">
        <f t="shared" si="248"/>
        <v>0</v>
      </c>
      <c r="K1286" s="155">
        <f t="shared" si="249"/>
        <v>0</v>
      </c>
      <c r="L1286" s="155">
        <f>IF(F1286="Current ASP",IF(ISERROR(VLOOKUP(A1286,#REF!,3,FALSE)),1,1-VLOOKUP(A1286,#REF!,3,FALSE)),0)</f>
        <v>0</v>
      </c>
      <c r="M1286" s="137">
        <v>600.39150043699999</v>
      </c>
      <c r="N1286" s="154">
        <f t="shared" si="250"/>
        <v>600.39150043699999</v>
      </c>
      <c r="O1286" s="154">
        <f t="shared" si="251"/>
        <v>0</v>
      </c>
      <c r="P1286" s="154">
        <f t="shared" si="252"/>
        <v>0</v>
      </c>
      <c r="Q1286" s="154">
        <v>54.99491462120104</v>
      </c>
      <c r="R1286" s="154">
        <f t="shared" si="253"/>
        <v>54.99491462120104</v>
      </c>
      <c r="S1286" s="154">
        <f t="shared" si="254"/>
        <v>0</v>
      </c>
      <c r="T1286" s="154">
        <f t="shared" si="255"/>
        <v>0</v>
      </c>
      <c r="U1286" s="154">
        <f t="shared" si="256"/>
        <v>655.38641505820101</v>
      </c>
      <c r="V1286" s="154">
        <f t="shared" si="257"/>
        <v>0</v>
      </c>
      <c r="W1286" s="154">
        <f t="shared" si="258"/>
        <v>0</v>
      </c>
      <c r="X1286" s="137">
        <f t="shared" si="259"/>
        <v>0</v>
      </c>
      <c r="Y1286" s="137">
        <f t="shared" si="260"/>
        <v>0</v>
      </c>
    </row>
    <row r="1287" spans="1:25">
      <c r="A1287" s="153">
        <v>3142</v>
      </c>
      <c r="B1287" s="153" t="s">
        <v>164</v>
      </c>
      <c r="C1287" s="153" t="s">
        <v>165</v>
      </c>
      <c r="D1287" s="153" t="s">
        <v>406</v>
      </c>
      <c r="E1287" s="153" t="s">
        <v>167</v>
      </c>
      <c r="F1287" s="136" t="s">
        <v>168</v>
      </c>
      <c r="G1287" s="154">
        <v>14.7982261082</v>
      </c>
      <c r="H1287" s="154">
        <v>0</v>
      </c>
      <c r="I1287" s="154">
        <v>0</v>
      </c>
      <c r="J1287" s="155">
        <f t="shared" si="248"/>
        <v>0</v>
      </c>
      <c r="K1287" s="155">
        <f t="shared" si="249"/>
        <v>0</v>
      </c>
      <c r="L1287" s="155">
        <f>IF(F1287="Current ASP",IF(ISERROR(VLOOKUP(A1287,#REF!,3,FALSE)),1,1-VLOOKUP(A1287,#REF!,3,FALSE)),0)</f>
        <v>0</v>
      </c>
      <c r="M1287" s="137">
        <v>904.972580666</v>
      </c>
      <c r="N1287" s="154">
        <f t="shared" si="250"/>
        <v>904.972580666</v>
      </c>
      <c r="O1287" s="154">
        <f t="shared" si="251"/>
        <v>0</v>
      </c>
      <c r="P1287" s="154">
        <f t="shared" si="252"/>
        <v>0</v>
      </c>
      <c r="Q1287" s="154">
        <v>183.8354462558444</v>
      </c>
      <c r="R1287" s="154">
        <f t="shared" si="253"/>
        <v>183.8354462558444</v>
      </c>
      <c r="S1287" s="154">
        <f t="shared" si="254"/>
        <v>0</v>
      </c>
      <c r="T1287" s="154">
        <f t="shared" si="255"/>
        <v>0</v>
      </c>
      <c r="U1287" s="154">
        <f t="shared" si="256"/>
        <v>1088.8080269218444</v>
      </c>
      <c r="V1287" s="154">
        <f t="shared" si="257"/>
        <v>0</v>
      </c>
      <c r="W1287" s="154">
        <f t="shared" si="258"/>
        <v>0</v>
      </c>
      <c r="X1287" s="137">
        <f t="shared" si="259"/>
        <v>0</v>
      </c>
      <c r="Y1287" s="137">
        <f t="shared" si="260"/>
        <v>0</v>
      </c>
    </row>
    <row r="1288" spans="1:25">
      <c r="A1288" s="153">
        <v>3201</v>
      </c>
      <c r="B1288" s="153" t="s">
        <v>164</v>
      </c>
      <c r="C1288" s="153" t="s">
        <v>226</v>
      </c>
      <c r="D1288" s="153" t="s">
        <v>454</v>
      </c>
      <c r="E1288" s="153" t="s">
        <v>133</v>
      </c>
      <c r="F1288" s="136" t="s">
        <v>206</v>
      </c>
      <c r="G1288" s="154">
        <v>99.302460952999994</v>
      </c>
      <c r="H1288" s="154">
        <v>99.302460952999994</v>
      </c>
      <c r="I1288" s="154">
        <v>0</v>
      </c>
      <c r="J1288" s="155">
        <f t="shared" si="248"/>
        <v>1</v>
      </c>
      <c r="K1288" s="155">
        <f t="shared" si="249"/>
        <v>0</v>
      </c>
      <c r="L1288" s="155">
        <f>IF(F1288="Current ASP",IF(ISERROR(VLOOKUP(A1288,#REF!,3,FALSE)),1,1-VLOOKUP(A1288,#REF!,3,FALSE)),0)</f>
        <v>1</v>
      </c>
      <c r="M1288" s="137">
        <v>6747</v>
      </c>
      <c r="N1288" s="154">
        <f t="shared" si="250"/>
        <v>0</v>
      </c>
      <c r="O1288" s="154">
        <f t="shared" si="251"/>
        <v>6747</v>
      </c>
      <c r="P1288" s="154">
        <f t="shared" si="252"/>
        <v>0</v>
      </c>
      <c r="Q1288" s="154">
        <v>520.86312235624644</v>
      </c>
      <c r="R1288" s="154">
        <f t="shared" si="253"/>
        <v>0</v>
      </c>
      <c r="S1288" s="154">
        <f t="shared" si="254"/>
        <v>520.86312235624644</v>
      </c>
      <c r="T1288" s="154">
        <f t="shared" si="255"/>
        <v>0</v>
      </c>
      <c r="U1288" s="154">
        <f t="shared" si="256"/>
        <v>0</v>
      </c>
      <c r="V1288" s="154">
        <f t="shared" si="257"/>
        <v>7267.8631223562461</v>
      </c>
      <c r="W1288" s="154">
        <f t="shared" si="258"/>
        <v>0</v>
      </c>
      <c r="X1288" s="137">
        <f t="shared" si="259"/>
        <v>0</v>
      </c>
      <c r="Y1288" s="137">
        <f t="shared" si="260"/>
        <v>0</v>
      </c>
    </row>
    <row r="1289" spans="1:25">
      <c r="A1289" s="153">
        <v>3202</v>
      </c>
      <c r="B1289" s="153" t="s">
        <v>164</v>
      </c>
      <c r="C1289" s="153" t="s">
        <v>226</v>
      </c>
      <c r="D1289" s="153" t="s">
        <v>454</v>
      </c>
      <c r="E1289" s="153" t="s">
        <v>133</v>
      </c>
      <c r="F1289" s="136" t="s">
        <v>206</v>
      </c>
      <c r="G1289" s="154">
        <v>120.123002124</v>
      </c>
      <c r="H1289" s="154">
        <v>120.123002124</v>
      </c>
      <c r="I1289" s="154">
        <v>0</v>
      </c>
      <c r="J1289" s="155">
        <f t="shared" si="248"/>
        <v>1</v>
      </c>
      <c r="K1289" s="155">
        <f t="shared" si="249"/>
        <v>0</v>
      </c>
      <c r="L1289" s="155">
        <f>IF(F1289="Current ASP",IF(ISERROR(VLOOKUP(A1289,#REF!,3,FALSE)),1,1-VLOOKUP(A1289,#REF!,3,FALSE)),0)</f>
        <v>1</v>
      </c>
      <c r="M1289" s="137">
        <v>6534</v>
      </c>
      <c r="N1289" s="154">
        <f t="shared" si="250"/>
        <v>0</v>
      </c>
      <c r="O1289" s="154">
        <f t="shared" si="251"/>
        <v>6534</v>
      </c>
      <c r="P1289" s="154">
        <f t="shared" si="252"/>
        <v>0</v>
      </c>
      <c r="Q1289" s="154">
        <v>567.60026507842588</v>
      </c>
      <c r="R1289" s="154">
        <f t="shared" si="253"/>
        <v>0</v>
      </c>
      <c r="S1289" s="154">
        <f t="shared" si="254"/>
        <v>567.60026507842588</v>
      </c>
      <c r="T1289" s="154">
        <f t="shared" si="255"/>
        <v>0</v>
      </c>
      <c r="U1289" s="154">
        <f t="shared" si="256"/>
        <v>0</v>
      </c>
      <c r="V1289" s="154">
        <f t="shared" si="257"/>
        <v>7101.6002650784258</v>
      </c>
      <c r="W1289" s="154">
        <f t="shared" si="258"/>
        <v>0</v>
      </c>
      <c r="X1289" s="137">
        <f t="shared" si="259"/>
        <v>0</v>
      </c>
      <c r="Y1289" s="137">
        <f t="shared" si="260"/>
        <v>0</v>
      </c>
    </row>
    <row r="1290" spans="1:25">
      <c r="A1290" s="153">
        <v>3203</v>
      </c>
      <c r="B1290" s="153" t="s">
        <v>164</v>
      </c>
      <c r="C1290" s="153" t="s">
        <v>226</v>
      </c>
      <c r="D1290" s="153" t="s">
        <v>454</v>
      </c>
      <c r="E1290" s="153" t="s">
        <v>133</v>
      </c>
      <c r="F1290" s="136" t="s">
        <v>206</v>
      </c>
      <c r="G1290" s="154">
        <v>67.014543211100005</v>
      </c>
      <c r="H1290" s="154">
        <v>67.014543211100005</v>
      </c>
      <c r="I1290" s="154">
        <v>0</v>
      </c>
      <c r="J1290" s="155">
        <f t="shared" ref="J1290:J1353" si="261">IF(H1290&gt;0,H1290/G1290,0)</f>
        <v>1</v>
      </c>
      <c r="K1290" s="155">
        <f t="shared" ref="K1290:K1353" si="262">IF(E1290="Greenfield",1-J1290,0)</f>
        <v>0</v>
      </c>
      <c r="L1290" s="155">
        <f>IF(F1290="Current ASP",IF(ISERROR(VLOOKUP(A1290,#REF!,3,FALSE)),1,1-VLOOKUP(A1290,#REF!,3,FALSE)),0)</f>
        <v>1</v>
      </c>
      <c r="M1290" s="137">
        <v>3980</v>
      </c>
      <c r="N1290" s="154">
        <f t="shared" ref="N1290:N1353" si="263">IF($E1290="Established",$M1290,0)</f>
        <v>0</v>
      </c>
      <c r="O1290" s="154">
        <f t="shared" ref="O1290:O1353" si="264">IF($E1290="Greenfield",$M1290*J1290,0)</f>
        <v>3980</v>
      </c>
      <c r="P1290" s="154">
        <f t="shared" ref="P1290:P1353" si="265">IF($E1290="Greenfield",$M1290*K1290,0)</f>
        <v>0</v>
      </c>
      <c r="Q1290" s="154">
        <v>405.41391351786854</v>
      </c>
      <c r="R1290" s="154">
        <f t="shared" ref="R1290:R1353" si="266">IF($E1290="Established",$Q1290,0)</f>
        <v>0</v>
      </c>
      <c r="S1290" s="154">
        <f t="shared" ref="S1290:S1353" si="267">IF($E1290="Greenfield",$Q1290*J1290,0)</f>
        <v>405.41391351786854</v>
      </c>
      <c r="T1290" s="154">
        <f t="shared" ref="T1290:T1353" si="268">IF($E1290="Greenfield",$Q1290*K1290,0)</f>
        <v>0</v>
      </c>
      <c r="U1290" s="154">
        <f t="shared" ref="U1290:U1353" si="269">N1290+R1290</f>
        <v>0</v>
      </c>
      <c r="V1290" s="154">
        <f t="shared" ref="V1290:V1353" si="270">O1290+S1290</f>
        <v>4385.4139135178684</v>
      </c>
      <c r="W1290" s="154">
        <f t="shared" ref="W1290:W1353" si="271">P1290+T1290</f>
        <v>0</v>
      </c>
      <c r="X1290" s="137">
        <f t="shared" ref="X1290:X1353" si="272">L1290*M1290*K1290</f>
        <v>0</v>
      </c>
      <c r="Y1290" s="137">
        <f t="shared" ref="Y1290:Y1353" si="273">Q1290*L1290*K1290</f>
        <v>0</v>
      </c>
    </row>
    <row r="1291" spans="1:25">
      <c r="A1291" s="153">
        <v>3204</v>
      </c>
      <c r="B1291" s="153" t="s">
        <v>164</v>
      </c>
      <c r="C1291" s="153" t="s">
        <v>226</v>
      </c>
      <c r="D1291" s="153" t="s">
        <v>454</v>
      </c>
      <c r="E1291" s="153" t="s">
        <v>133</v>
      </c>
      <c r="F1291" s="136" t="s">
        <v>206</v>
      </c>
      <c r="G1291" s="154">
        <v>28.069795675999998</v>
      </c>
      <c r="H1291" s="154">
        <v>28.069795675999998</v>
      </c>
      <c r="I1291" s="154">
        <v>0</v>
      </c>
      <c r="J1291" s="155">
        <f t="shared" si="261"/>
        <v>1</v>
      </c>
      <c r="K1291" s="155">
        <f t="shared" si="262"/>
        <v>0</v>
      </c>
      <c r="L1291" s="155">
        <f>IF(F1291="Current ASP",IF(ISERROR(VLOOKUP(A1291,#REF!,3,FALSE)),1,1-VLOOKUP(A1291,#REF!,3,FALSE)),0)</f>
        <v>1</v>
      </c>
      <c r="M1291" s="137">
        <v>885</v>
      </c>
      <c r="N1291" s="154">
        <f t="shared" si="263"/>
        <v>0</v>
      </c>
      <c r="O1291" s="154">
        <f t="shared" si="264"/>
        <v>885</v>
      </c>
      <c r="P1291" s="154">
        <f t="shared" si="265"/>
        <v>0</v>
      </c>
      <c r="Q1291" s="154">
        <v>76.436554767000004</v>
      </c>
      <c r="R1291" s="154">
        <f t="shared" si="266"/>
        <v>0</v>
      </c>
      <c r="S1291" s="154">
        <f t="shared" si="267"/>
        <v>76.436554767000004</v>
      </c>
      <c r="T1291" s="154">
        <f t="shared" si="268"/>
        <v>0</v>
      </c>
      <c r="U1291" s="154">
        <f t="shared" si="269"/>
        <v>0</v>
      </c>
      <c r="V1291" s="154">
        <f t="shared" si="270"/>
        <v>961.43655476699996</v>
      </c>
      <c r="W1291" s="154">
        <f t="shared" si="271"/>
        <v>0</v>
      </c>
      <c r="X1291" s="137">
        <f t="shared" si="272"/>
        <v>0</v>
      </c>
      <c r="Y1291" s="137">
        <f t="shared" si="273"/>
        <v>0</v>
      </c>
    </row>
    <row r="1292" spans="1:25">
      <c r="A1292" s="153">
        <v>3205</v>
      </c>
      <c r="B1292" s="153" t="s">
        <v>164</v>
      </c>
      <c r="C1292" s="153" t="s">
        <v>226</v>
      </c>
      <c r="D1292" s="153" t="s">
        <v>454</v>
      </c>
      <c r="E1292" s="153" t="s">
        <v>133</v>
      </c>
      <c r="F1292" s="136" t="s">
        <v>206</v>
      </c>
      <c r="G1292" s="154">
        <v>109.755388525</v>
      </c>
      <c r="H1292" s="154">
        <v>109.755388525</v>
      </c>
      <c r="I1292" s="154">
        <v>0</v>
      </c>
      <c r="J1292" s="155">
        <f t="shared" si="261"/>
        <v>1</v>
      </c>
      <c r="K1292" s="155">
        <f t="shared" si="262"/>
        <v>0</v>
      </c>
      <c r="L1292" s="155">
        <f>IF(F1292="Current ASP",IF(ISERROR(VLOOKUP(A1292,#REF!,3,FALSE)),1,1-VLOOKUP(A1292,#REF!,3,FALSE)),0)</f>
        <v>1</v>
      </c>
      <c r="M1292" s="137">
        <v>4678</v>
      </c>
      <c r="N1292" s="154">
        <f t="shared" si="263"/>
        <v>0</v>
      </c>
      <c r="O1292" s="154">
        <f t="shared" si="264"/>
        <v>4678</v>
      </c>
      <c r="P1292" s="154">
        <f t="shared" si="265"/>
        <v>0</v>
      </c>
      <c r="Q1292" s="154">
        <v>702.07764654814821</v>
      </c>
      <c r="R1292" s="154">
        <f t="shared" si="266"/>
        <v>0</v>
      </c>
      <c r="S1292" s="154">
        <f t="shared" si="267"/>
        <v>702.07764654814821</v>
      </c>
      <c r="T1292" s="154">
        <f t="shared" si="268"/>
        <v>0</v>
      </c>
      <c r="U1292" s="154">
        <f t="shared" si="269"/>
        <v>0</v>
      </c>
      <c r="V1292" s="154">
        <f t="shared" si="270"/>
        <v>5380.0776465481486</v>
      </c>
      <c r="W1292" s="154">
        <f t="shared" si="271"/>
        <v>0</v>
      </c>
      <c r="X1292" s="137">
        <f t="shared" si="272"/>
        <v>0</v>
      </c>
      <c r="Y1292" s="137">
        <f t="shared" si="273"/>
        <v>0</v>
      </c>
    </row>
    <row r="1293" spans="1:25">
      <c r="A1293" s="153">
        <v>3206</v>
      </c>
      <c r="B1293" s="153" t="s">
        <v>164</v>
      </c>
      <c r="C1293" s="153" t="s">
        <v>165</v>
      </c>
      <c r="D1293" s="153" t="s">
        <v>453</v>
      </c>
      <c r="E1293" s="153" t="s">
        <v>133</v>
      </c>
      <c r="F1293" s="136" t="s">
        <v>206</v>
      </c>
      <c r="G1293" s="154">
        <v>27.788035772499999</v>
      </c>
      <c r="H1293" s="154">
        <v>27.788035772499999</v>
      </c>
      <c r="I1293" s="154">
        <v>0</v>
      </c>
      <c r="J1293" s="155">
        <f t="shared" si="261"/>
        <v>1</v>
      </c>
      <c r="K1293" s="155">
        <f t="shared" si="262"/>
        <v>0</v>
      </c>
      <c r="L1293" s="155">
        <f>IF(F1293="Current ASP",IF(ISERROR(VLOOKUP(A1293,#REF!,3,FALSE)),1,1-VLOOKUP(A1293,#REF!,3,FALSE)),0)</f>
        <v>1</v>
      </c>
      <c r="M1293" s="137">
        <v>915.36803773400004</v>
      </c>
      <c r="N1293" s="154">
        <f t="shared" si="263"/>
        <v>0</v>
      </c>
      <c r="O1293" s="154">
        <f t="shared" si="264"/>
        <v>915.36803773400004</v>
      </c>
      <c r="P1293" s="154">
        <f t="shared" si="265"/>
        <v>0</v>
      </c>
      <c r="Q1293" s="154">
        <v>209.09778231440006</v>
      </c>
      <c r="R1293" s="154">
        <f t="shared" si="266"/>
        <v>0</v>
      </c>
      <c r="S1293" s="154">
        <f t="shared" si="267"/>
        <v>209.09778231440006</v>
      </c>
      <c r="T1293" s="154">
        <f t="shared" si="268"/>
        <v>0</v>
      </c>
      <c r="U1293" s="154">
        <f t="shared" si="269"/>
        <v>0</v>
      </c>
      <c r="V1293" s="154">
        <f t="shared" si="270"/>
        <v>1124.4658200484</v>
      </c>
      <c r="W1293" s="154">
        <f t="shared" si="271"/>
        <v>0</v>
      </c>
      <c r="X1293" s="137">
        <f t="shared" si="272"/>
        <v>0</v>
      </c>
      <c r="Y1293" s="137">
        <f t="shared" si="273"/>
        <v>0</v>
      </c>
    </row>
    <row r="1294" spans="1:25">
      <c r="A1294" s="153">
        <v>3207</v>
      </c>
      <c r="B1294" s="153" t="s">
        <v>164</v>
      </c>
      <c r="C1294" s="153" t="s">
        <v>165</v>
      </c>
      <c r="D1294" s="153" t="s">
        <v>453</v>
      </c>
      <c r="E1294" s="153" t="s">
        <v>133</v>
      </c>
      <c r="F1294" s="136" t="s">
        <v>206</v>
      </c>
      <c r="G1294" s="154">
        <v>32.138079764099999</v>
      </c>
      <c r="H1294" s="154">
        <v>32.138079764099999</v>
      </c>
      <c r="I1294" s="154">
        <v>0</v>
      </c>
      <c r="J1294" s="155">
        <f t="shared" si="261"/>
        <v>1</v>
      </c>
      <c r="K1294" s="155">
        <f t="shared" si="262"/>
        <v>0</v>
      </c>
      <c r="L1294" s="155">
        <f>IF(F1294="Current ASP",IF(ISERROR(VLOOKUP(A1294,#REF!,3,FALSE)),1,1-VLOOKUP(A1294,#REF!,3,FALSE)),0)</f>
        <v>1</v>
      </c>
      <c r="M1294" s="137">
        <v>1161.71370217</v>
      </c>
      <c r="N1294" s="154">
        <f t="shared" si="263"/>
        <v>0</v>
      </c>
      <c r="O1294" s="154">
        <f t="shared" si="264"/>
        <v>1161.71370217</v>
      </c>
      <c r="P1294" s="154">
        <f t="shared" si="265"/>
        <v>0</v>
      </c>
      <c r="Q1294" s="154">
        <v>40.811933685362504</v>
      </c>
      <c r="R1294" s="154">
        <f t="shared" si="266"/>
        <v>0</v>
      </c>
      <c r="S1294" s="154">
        <f t="shared" si="267"/>
        <v>40.811933685362504</v>
      </c>
      <c r="T1294" s="154">
        <f t="shared" si="268"/>
        <v>0</v>
      </c>
      <c r="U1294" s="154">
        <f t="shared" si="269"/>
        <v>0</v>
      </c>
      <c r="V1294" s="154">
        <f t="shared" si="270"/>
        <v>1202.5256358553625</v>
      </c>
      <c r="W1294" s="154">
        <f t="shared" si="271"/>
        <v>0</v>
      </c>
      <c r="X1294" s="137">
        <f t="shared" si="272"/>
        <v>0</v>
      </c>
      <c r="Y1294" s="137">
        <f t="shared" si="273"/>
        <v>0</v>
      </c>
    </row>
    <row r="1295" spans="1:25">
      <c r="A1295" s="153">
        <v>3208</v>
      </c>
      <c r="B1295" s="153" t="s">
        <v>164</v>
      </c>
      <c r="C1295" s="153" t="s">
        <v>165</v>
      </c>
      <c r="D1295" s="153" t="s">
        <v>453</v>
      </c>
      <c r="E1295" s="153" t="s">
        <v>133</v>
      </c>
      <c r="F1295" s="136" t="s">
        <v>206</v>
      </c>
      <c r="G1295" s="154">
        <v>30.988212747799999</v>
      </c>
      <c r="H1295" s="154">
        <v>30.988212747799999</v>
      </c>
      <c r="I1295" s="154">
        <v>0</v>
      </c>
      <c r="J1295" s="155">
        <f t="shared" si="261"/>
        <v>1</v>
      </c>
      <c r="K1295" s="155">
        <f t="shared" si="262"/>
        <v>0</v>
      </c>
      <c r="L1295" s="155">
        <f>IF(F1295="Current ASP",IF(ISERROR(VLOOKUP(A1295,#REF!,3,FALSE)),1,1-VLOOKUP(A1295,#REF!,3,FALSE)),0)</f>
        <v>1</v>
      </c>
      <c r="M1295" s="137">
        <v>729.02687917799994</v>
      </c>
      <c r="N1295" s="154">
        <f t="shared" si="263"/>
        <v>0</v>
      </c>
      <c r="O1295" s="154">
        <f t="shared" si="264"/>
        <v>729.02687917799994</v>
      </c>
      <c r="P1295" s="154">
        <f t="shared" si="265"/>
        <v>0</v>
      </c>
      <c r="Q1295" s="154">
        <v>253.97304078819937</v>
      </c>
      <c r="R1295" s="154">
        <f t="shared" si="266"/>
        <v>0</v>
      </c>
      <c r="S1295" s="154">
        <f t="shared" si="267"/>
        <v>253.97304078819937</v>
      </c>
      <c r="T1295" s="154">
        <f t="shared" si="268"/>
        <v>0</v>
      </c>
      <c r="U1295" s="154">
        <f t="shared" si="269"/>
        <v>0</v>
      </c>
      <c r="V1295" s="154">
        <f t="shared" si="270"/>
        <v>982.99991996619929</v>
      </c>
      <c r="W1295" s="154">
        <f t="shared" si="271"/>
        <v>0</v>
      </c>
      <c r="X1295" s="137">
        <f t="shared" si="272"/>
        <v>0</v>
      </c>
      <c r="Y1295" s="137">
        <f t="shared" si="273"/>
        <v>0</v>
      </c>
    </row>
    <row r="1296" spans="1:25">
      <c r="A1296" s="153">
        <v>3209</v>
      </c>
      <c r="B1296" s="153" t="s">
        <v>164</v>
      </c>
      <c r="C1296" s="153" t="s">
        <v>165</v>
      </c>
      <c r="D1296" s="153" t="s">
        <v>455</v>
      </c>
      <c r="E1296" s="153" t="s">
        <v>133</v>
      </c>
      <c r="F1296" s="136" t="s">
        <v>206</v>
      </c>
      <c r="G1296" s="154">
        <v>18.4244737579</v>
      </c>
      <c r="H1296" s="154">
        <v>8.80631297483</v>
      </c>
      <c r="I1296" s="154">
        <v>9.6181607830699996</v>
      </c>
      <c r="J1296" s="155">
        <f t="shared" si="261"/>
        <v>0.47796822262313199</v>
      </c>
      <c r="K1296" s="155">
        <f t="shared" si="262"/>
        <v>0.52203177737686801</v>
      </c>
      <c r="L1296" s="155">
        <f>IF(F1296="Current ASP",IF(ISERROR(VLOOKUP(A1296,#REF!,3,FALSE)),1,1-VLOOKUP(A1296,#REF!,3,FALSE)),0)</f>
        <v>1</v>
      </c>
      <c r="M1296" s="137">
        <v>0</v>
      </c>
      <c r="N1296" s="154">
        <f t="shared" si="263"/>
        <v>0</v>
      </c>
      <c r="O1296" s="154">
        <f t="shared" si="264"/>
        <v>0</v>
      </c>
      <c r="P1296" s="154">
        <f t="shared" si="265"/>
        <v>0</v>
      </c>
      <c r="Q1296" s="154">
        <v>3202.0222404878195</v>
      </c>
      <c r="R1296" s="154">
        <f t="shared" si="266"/>
        <v>0</v>
      </c>
      <c r="S1296" s="154">
        <f t="shared" si="267"/>
        <v>1530.464879085702</v>
      </c>
      <c r="T1296" s="154">
        <f t="shared" si="268"/>
        <v>1671.5573614021175</v>
      </c>
      <c r="U1296" s="154">
        <f t="shared" si="269"/>
        <v>0</v>
      </c>
      <c r="V1296" s="154">
        <f t="shared" si="270"/>
        <v>1530.464879085702</v>
      </c>
      <c r="W1296" s="154">
        <f t="shared" si="271"/>
        <v>1671.5573614021175</v>
      </c>
      <c r="X1296" s="137">
        <f t="shared" si="272"/>
        <v>0</v>
      </c>
      <c r="Y1296" s="137">
        <f t="shared" si="273"/>
        <v>1671.5573614021175</v>
      </c>
    </row>
    <row r="1297" spans="1:25">
      <c r="A1297" s="153">
        <v>3210</v>
      </c>
      <c r="B1297" s="153" t="s">
        <v>164</v>
      </c>
      <c r="C1297" s="153" t="s">
        <v>165</v>
      </c>
      <c r="D1297" s="153" t="s">
        <v>455</v>
      </c>
      <c r="E1297" s="153" t="s">
        <v>133</v>
      </c>
      <c r="F1297" s="136" t="s">
        <v>206</v>
      </c>
      <c r="G1297" s="154">
        <v>27.606243301559999</v>
      </c>
      <c r="H1297" s="154">
        <v>7.975046239160001</v>
      </c>
      <c r="I1297" s="154">
        <v>19.631197062399998</v>
      </c>
      <c r="J1297" s="155">
        <f t="shared" si="261"/>
        <v>0.28888560287046877</v>
      </c>
      <c r="K1297" s="155">
        <f t="shared" si="262"/>
        <v>0.71111439712953128</v>
      </c>
      <c r="L1297" s="155">
        <f>IF(F1297="Current ASP",IF(ISERROR(VLOOKUP(A1297,#REF!,3,FALSE)),1,1-VLOOKUP(A1297,#REF!,3,FALSE)),0)</f>
        <v>1</v>
      </c>
      <c r="M1297" s="137">
        <v>0</v>
      </c>
      <c r="N1297" s="154">
        <f t="shared" si="263"/>
        <v>0</v>
      </c>
      <c r="O1297" s="154">
        <f t="shared" si="264"/>
        <v>0</v>
      </c>
      <c r="P1297" s="154">
        <f t="shared" si="265"/>
        <v>0</v>
      </c>
      <c r="Q1297" s="154">
        <v>157.66632601085584</v>
      </c>
      <c r="R1297" s="154">
        <f t="shared" si="266"/>
        <v>0</v>
      </c>
      <c r="S1297" s="154">
        <f t="shared" si="267"/>
        <v>45.547531642017958</v>
      </c>
      <c r="T1297" s="154">
        <f t="shared" si="268"/>
        <v>112.11879436883788</v>
      </c>
      <c r="U1297" s="154">
        <f t="shared" si="269"/>
        <v>0</v>
      </c>
      <c r="V1297" s="154">
        <f t="shared" si="270"/>
        <v>45.547531642017958</v>
      </c>
      <c r="W1297" s="154">
        <f t="shared" si="271"/>
        <v>112.11879436883788</v>
      </c>
      <c r="X1297" s="137">
        <f t="shared" si="272"/>
        <v>0</v>
      </c>
      <c r="Y1297" s="137">
        <f t="shared" si="273"/>
        <v>112.11879436883788</v>
      </c>
    </row>
    <row r="1298" spans="1:25">
      <c r="A1298" s="153">
        <v>3211</v>
      </c>
      <c r="B1298" s="153" t="s">
        <v>164</v>
      </c>
      <c r="C1298" s="153" t="s">
        <v>165</v>
      </c>
      <c r="D1298" s="153" t="s">
        <v>455</v>
      </c>
      <c r="E1298" s="153" t="s">
        <v>133</v>
      </c>
      <c r="F1298" s="136" t="s">
        <v>206</v>
      </c>
      <c r="G1298" s="154">
        <v>17.075960356093997</v>
      </c>
      <c r="H1298" s="154">
        <v>4.9764382993998879E-2</v>
      </c>
      <c r="I1298" s="154">
        <v>17.026195973099998</v>
      </c>
      <c r="J1298" s="155">
        <f t="shared" si="261"/>
        <v>2.9142948306412047E-3</v>
      </c>
      <c r="K1298" s="155">
        <f t="shared" si="262"/>
        <v>0.99708570516935879</v>
      </c>
      <c r="L1298" s="155">
        <f>IF(F1298="Current ASP",IF(ISERROR(VLOOKUP(A1298,#REF!,3,FALSE)),1,1-VLOOKUP(A1298,#REF!,3,FALSE)),0)</f>
        <v>1</v>
      </c>
      <c r="M1298" s="137">
        <v>0</v>
      </c>
      <c r="N1298" s="154">
        <f t="shared" si="263"/>
        <v>0</v>
      </c>
      <c r="O1298" s="154">
        <f t="shared" si="264"/>
        <v>0</v>
      </c>
      <c r="P1298" s="154">
        <f t="shared" si="265"/>
        <v>0</v>
      </c>
      <c r="Q1298" s="154">
        <v>106.37792371075614</v>
      </c>
      <c r="R1298" s="154">
        <f t="shared" si="266"/>
        <v>0</v>
      </c>
      <c r="S1298" s="154">
        <f t="shared" si="267"/>
        <v>0.31001663316460104</v>
      </c>
      <c r="T1298" s="154">
        <f t="shared" si="268"/>
        <v>106.06790707759153</v>
      </c>
      <c r="U1298" s="154">
        <f t="shared" si="269"/>
        <v>0</v>
      </c>
      <c r="V1298" s="154">
        <f t="shared" si="270"/>
        <v>0.31001663316460104</v>
      </c>
      <c r="W1298" s="154">
        <f t="shared" si="271"/>
        <v>106.06790707759153</v>
      </c>
      <c r="X1298" s="137">
        <f t="shared" si="272"/>
        <v>0</v>
      </c>
      <c r="Y1298" s="137">
        <f t="shared" si="273"/>
        <v>106.06790707759153</v>
      </c>
    </row>
    <row r="1299" spans="1:25">
      <c r="A1299" s="153">
        <v>3212</v>
      </c>
      <c r="B1299" s="153" t="s">
        <v>164</v>
      </c>
      <c r="C1299" s="153" t="s">
        <v>165</v>
      </c>
      <c r="D1299" s="153" t="s">
        <v>455</v>
      </c>
      <c r="E1299" s="153" t="s">
        <v>133</v>
      </c>
      <c r="F1299" s="136" t="s">
        <v>206</v>
      </c>
      <c r="G1299" s="154">
        <v>3.0341112809199999</v>
      </c>
      <c r="H1299" s="154">
        <v>0</v>
      </c>
      <c r="I1299" s="154">
        <v>3.0341112809199999</v>
      </c>
      <c r="J1299" s="155">
        <f t="shared" si="261"/>
        <v>0</v>
      </c>
      <c r="K1299" s="155">
        <f t="shared" si="262"/>
        <v>1</v>
      </c>
      <c r="L1299" s="155">
        <f>IF(F1299="Current ASP",IF(ISERROR(VLOOKUP(A1299,#REF!,3,FALSE)),1,1-VLOOKUP(A1299,#REF!,3,FALSE)),0)</f>
        <v>1</v>
      </c>
      <c r="M1299" s="137">
        <v>0</v>
      </c>
      <c r="N1299" s="154">
        <f t="shared" si="263"/>
        <v>0</v>
      </c>
      <c r="O1299" s="154">
        <f t="shared" si="264"/>
        <v>0</v>
      </c>
      <c r="P1299" s="154">
        <f t="shared" si="265"/>
        <v>0</v>
      </c>
      <c r="Q1299" s="154">
        <v>0</v>
      </c>
      <c r="R1299" s="154">
        <f t="shared" si="266"/>
        <v>0</v>
      </c>
      <c r="S1299" s="154">
        <f t="shared" si="267"/>
        <v>0</v>
      </c>
      <c r="T1299" s="154">
        <f t="shared" si="268"/>
        <v>0</v>
      </c>
      <c r="U1299" s="154">
        <f t="shared" si="269"/>
        <v>0</v>
      </c>
      <c r="V1299" s="154">
        <f t="shared" si="270"/>
        <v>0</v>
      </c>
      <c r="W1299" s="154">
        <f t="shared" si="271"/>
        <v>0</v>
      </c>
      <c r="X1299" s="137">
        <f t="shared" si="272"/>
        <v>0</v>
      </c>
      <c r="Y1299" s="137">
        <f t="shared" si="273"/>
        <v>0</v>
      </c>
    </row>
    <row r="1300" spans="1:25">
      <c r="A1300" s="153">
        <v>3213</v>
      </c>
      <c r="B1300" s="153" t="s">
        <v>164</v>
      </c>
      <c r="C1300" s="153" t="s">
        <v>165</v>
      </c>
      <c r="D1300" s="153" t="s">
        <v>455</v>
      </c>
      <c r="E1300" s="153" t="s">
        <v>133</v>
      </c>
      <c r="F1300" s="136" t="s">
        <v>206</v>
      </c>
      <c r="G1300" s="154">
        <v>13.497197478</v>
      </c>
      <c r="H1300" s="154">
        <v>0</v>
      </c>
      <c r="I1300" s="154">
        <v>13.497197478</v>
      </c>
      <c r="J1300" s="155">
        <f t="shared" si="261"/>
        <v>0</v>
      </c>
      <c r="K1300" s="155">
        <f t="shared" si="262"/>
        <v>1</v>
      </c>
      <c r="L1300" s="155">
        <f>IF(F1300="Current ASP",IF(ISERROR(VLOOKUP(A1300,#REF!,3,FALSE)),1,1-VLOOKUP(A1300,#REF!,3,FALSE)),0)</f>
        <v>1</v>
      </c>
      <c r="M1300" s="137">
        <v>63.069941814099998</v>
      </c>
      <c r="N1300" s="154">
        <f t="shared" si="263"/>
        <v>0</v>
      </c>
      <c r="O1300" s="154">
        <f t="shared" si="264"/>
        <v>0</v>
      </c>
      <c r="P1300" s="154">
        <f t="shared" si="265"/>
        <v>63.069941814099998</v>
      </c>
      <c r="Q1300" s="154">
        <v>60.698215068721019</v>
      </c>
      <c r="R1300" s="154">
        <f t="shared" si="266"/>
        <v>0</v>
      </c>
      <c r="S1300" s="154">
        <f t="shared" si="267"/>
        <v>0</v>
      </c>
      <c r="T1300" s="154">
        <f t="shared" si="268"/>
        <v>60.698215068721019</v>
      </c>
      <c r="U1300" s="154">
        <f t="shared" si="269"/>
        <v>0</v>
      </c>
      <c r="V1300" s="154">
        <f t="shared" si="270"/>
        <v>0</v>
      </c>
      <c r="W1300" s="154">
        <f t="shared" si="271"/>
        <v>123.76815688282102</v>
      </c>
      <c r="X1300" s="137">
        <f t="shared" si="272"/>
        <v>63.069941814099998</v>
      </c>
      <c r="Y1300" s="137">
        <f t="shared" si="273"/>
        <v>60.698215068721019</v>
      </c>
    </row>
    <row r="1301" spans="1:25">
      <c r="A1301" s="153">
        <v>3214</v>
      </c>
      <c r="B1301" s="153" t="s">
        <v>164</v>
      </c>
      <c r="C1301" s="153" t="s">
        <v>165</v>
      </c>
      <c r="D1301" s="153" t="s">
        <v>455</v>
      </c>
      <c r="E1301" s="153" t="s">
        <v>133</v>
      </c>
      <c r="F1301" s="136" t="s">
        <v>206</v>
      </c>
      <c r="G1301" s="154">
        <v>19.728341648245102</v>
      </c>
      <c r="H1301" s="154">
        <v>1.0685663545100255E-2</v>
      </c>
      <c r="I1301" s="154">
        <v>19.717655984700002</v>
      </c>
      <c r="J1301" s="155">
        <f t="shared" si="261"/>
        <v>5.4164023188694001E-4</v>
      </c>
      <c r="K1301" s="155">
        <f t="shared" si="262"/>
        <v>0.99945835976811304</v>
      </c>
      <c r="L1301" s="155">
        <f>IF(F1301="Current ASP",IF(ISERROR(VLOOKUP(A1301,#REF!,3,FALSE)),1,1-VLOOKUP(A1301,#REF!,3,FALSE)),0)</f>
        <v>1</v>
      </c>
      <c r="M1301" s="137">
        <v>106.545338599</v>
      </c>
      <c r="N1301" s="154">
        <f t="shared" si="263"/>
        <v>0</v>
      </c>
      <c r="O1301" s="154">
        <f t="shared" si="264"/>
        <v>5.7709241905234902E-2</v>
      </c>
      <c r="P1301" s="154">
        <f t="shared" si="265"/>
        <v>106.48762935709476</v>
      </c>
      <c r="Q1301" s="154">
        <v>2366.4600518973498</v>
      </c>
      <c r="R1301" s="154">
        <f t="shared" si="266"/>
        <v>0</v>
      </c>
      <c r="S1301" s="154">
        <f t="shared" si="267"/>
        <v>1.2817699712608606</v>
      </c>
      <c r="T1301" s="154">
        <f t="shared" si="268"/>
        <v>2365.1782819260889</v>
      </c>
      <c r="U1301" s="154">
        <f t="shared" si="269"/>
        <v>0</v>
      </c>
      <c r="V1301" s="154">
        <f t="shared" si="270"/>
        <v>1.3394792131660955</v>
      </c>
      <c r="W1301" s="154">
        <f t="shared" si="271"/>
        <v>2471.6659112831835</v>
      </c>
      <c r="X1301" s="137">
        <f t="shared" si="272"/>
        <v>106.48762935709476</v>
      </c>
      <c r="Y1301" s="137">
        <f t="shared" si="273"/>
        <v>2365.1782819260889</v>
      </c>
    </row>
    <row r="1302" spans="1:25">
      <c r="A1302" s="153">
        <v>3215</v>
      </c>
      <c r="B1302" s="153" t="s">
        <v>164</v>
      </c>
      <c r="C1302" s="153" t="s">
        <v>165</v>
      </c>
      <c r="D1302" s="153" t="s">
        <v>456</v>
      </c>
      <c r="E1302" s="153" t="s">
        <v>133</v>
      </c>
      <c r="F1302" s="136" t="s">
        <v>206</v>
      </c>
      <c r="G1302" s="154">
        <v>26.96668778837228</v>
      </c>
      <c r="H1302" s="154">
        <v>26.966637407299999</v>
      </c>
      <c r="I1302" s="154">
        <v>5.0381072280300002E-5</v>
      </c>
      <c r="J1302" s="155">
        <f t="shared" si="261"/>
        <v>0.99999813172931451</v>
      </c>
      <c r="K1302" s="155">
        <f t="shared" si="262"/>
        <v>1.8682706854900033E-6</v>
      </c>
      <c r="L1302" s="155">
        <f>IF(F1302="Current ASP",IF(ISERROR(VLOOKUP(A1302,#REF!,3,FALSE)),1,1-VLOOKUP(A1302,#REF!,3,FALSE)),0)</f>
        <v>1</v>
      </c>
      <c r="M1302" s="137">
        <v>995.87738153600003</v>
      </c>
      <c r="N1302" s="154">
        <f t="shared" si="263"/>
        <v>0</v>
      </c>
      <c r="O1302" s="154">
        <f t="shared" si="264"/>
        <v>995.87552096748175</v>
      </c>
      <c r="P1302" s="154">
        <f t="shared" si="265"/>
        <v>1.8605685182662523E-3</v>
      </c>
      <c r="Q1302" s="154">
        <v>96.144798191211763</v>
      </c>
      <c r="R1302" s="154">
        <f t="shared" si="266"/>
        <v>0</v>
      </c>
      <c r="S1302" s="154">
        <f t="shared" si="267"/>
        <v>96.144618566703741</v>
      </c>
      <c r="T1302" s="154">
        <f t="shared" si="268"/>
        <v>1.7962450802299322E-4</v>
      </c>
      <c r="U1302" s="154">
        <f t="shared" si="269"/>
        <v>0</v>
      </c>
      <c r="V1302" s="154">
        <f t="shared" si="270"/>
        <v>1092.0201395341855</v>
      </c>
      <c r="W1302" s="154">
        <f t="shared" si="271"/>
        <v>2.0401930262892456E-3</v>
      </c>
      <c r="X1302" s="137">
        <f t="shared" si="272"/>
        <v>1.8605685182662523E-3</v>
      </c>
      <c r="Y1302" s="137">
        <f t="shared" si="273"/>
        <v>1.7962450802299322E-4</v>
      </c>
    </row>
    <row r="1303" spans="1:25">
      <c r="A1303" s="153">
        <v>3216</v>
      </c>
      <c r="B1303" s="153" t="s">
        <v>164</v>
      </c>
      <c r="C1303" s="153" t="s">
        <v>165</v>
      </c>
      <c r="D1303" s="153" t="s">
        <v>456</v>
      </c>
      <c r="E1303" s="153" t="s">
        <v>133</v>
      </c>
      <c r="F1303" s="136" t="s">
        <v>206</v>
      </c>
      <c r="G1303" s="154">
        <v>70.099428216099994</v>
      </c>
      <c r="H1303" s="154">
        <v>70.099428216099994</v>
      </c>
      <c r="I1303" s="154">
        <v>0</v>
      </c>
      <c r="J1303" s="155">
        <f t="shared" si="261"/>
        <v>1</v>
      </c>
      <c r="K1303" s="155">
        <f t="shared" si="262"/>
        <v>0</v>
      </c>
      <c r="L1303" s="155">
        <f>IF(F1303="Current ASP",IF(ISERROR(VLOOKUP(A1303,#REF!,3,FALSE)),1,1-VLOOKUP(A1303,#REF!,3,FALSE)),0)</f>
        <v>1</v>
      </c>
      <c r="M1303" s="137">
        <v>2101.5753755800001</v>
      </c>
      <c r="N1303" s="154">
        <f t="shared" si="263"/>
        <v>0</v>
      </c>
      <c r="O1303" s="154">
        <f t="shared" si="264"/>
        <v>2101.5753755800001</v>
      </c>
      <c r="P1303" s="154">
        <f t="shared" si="265"/>
        <v>0</v>
      </c>
      <c r="Q1303" s="154">
        <v>459.39492517523661</v>
      </c>
      <c r="R1303" s="154">
        <f t="shared" si="266"/>
        <v>0</v>
      </c>
      <c r="S1303" s="154">
        <f t="shared" si="267"/>
        <v>459.39492517523661</v>
      </c>
      <c r="T1303" s="154">
        <f t="shared" si="268"/>
        <v>0</v>
      </c>
      <c r="U1303" s="154">
        <f t="shared" si="269"/>
        <v>0</v>
      </c>
      <c r="V1303" s="154">
        <f t="shared" si="270"/>
        <v>2560.9703007552366</v>
      </c>
      <c r="W1303" s="154">
        <f t="shared" si="271"/>
        <v>0</v>
      </c>
      <c r="X1303" s="137">
        <f t="shared" si="272"/>
        <v>0</v>
      </c>
      <c r="Y1303" s="137">
        <f t="shared" si="273"/>
        <v>0</v>
      </c>
    </row>
    <row r="1304" spans="1:25">
      <c r="A1304" s="153">
        <v>3217</v>
      </c>
      <c r="B1304" s="153" t="s">
        <v>164</v>
      </c>
      <c r="C1304" s="153" t="s">
        <v>165</v>
      </c>
      <c r="D1304" s="153" t="s">
        <v>456</v>
      </c>
      <c r="E1304" s="153" t="s">
        <v>133</v>
      </c>
      <c r="F1304" s="136" t="s">
        <v>206</v>
      </c>
      <c r="G1304" s="154">
        <v>21.961662240799999</v>
      </c>
      <c r="H1304" s="154">
        <v>21.961662240799999</v>
      </c>
      <c r="I1304" s="154">
        <v>0</v>
      </c>
      <c r="J1304" s="155">
        <f t="shared" si="261"/>
        <v>1</v>
      </c>
      <c r="K1304" s="155">
        <f t="shared" si="262"/>
        <v>0</v>
      </c>
      <c r="L1304" s="155">
        <f>IF(F1304="Current ASP",IF(ISERROR(VLOOKUP(A1304,#REF!,3,FALSE)),1,1-VLOOKUP(A1304,#REF!,3,FALSE)),0)</f>
        <v>1</v>
      </c>
      <c r="M1304" s="137">
        <v>866.70061431099998</v>
      </c>
      <c r="N1304" s="154">
        <f t="shared" si="263"/>
        <v>0</v>
      </c>
      <c r="O1304" s="154">
        <f t="shared" si="264"/>
        <v>866.70061431099998</v>
      </c>
      <c r="P1304" s="154">
        <f t="shared" si="265"/>
        <v>0</v>
      </c>
      <c r="Q1304" s="154">
        <v>174.48937181422698</v>
      </c>
      <c r="R1304" s="154">
        <f t="shared" si="266"/>
        <v>0</v>
      </c>
      <c r="S1304" s="154">
        <f t="shared" si="267"/>
        <v>174.48937181422698</v>
      </c>
      <c r="T1304" s="154">
        <f t="shared" si="268"/>
        <v>0</v>
      </c>
      <c r="U1304" s="154">
        <f t="shared" si="269"/>
        <v>0</v>
      </c>
      <c r="V1304" s="154">
        <f t="shared" si="270"/>
        <v>1041.1899861252271</v>
      </c>
      <c r="W1304" s="154">
        <f t="shared" si="271"/>
        <v>0</v>
      </c>
      <c r="X1304" s="137">
        <f t="shared" si="272"/>
        <v>0</v>
      </c>
      <c r="Y1304" s="137">
        <f t="shared" si="273"/>
        <v>0</v>
      </c>
    </row>
    <row r="1305" spans="1:25">
      <c r="A1305" s="153">
        <v>3218</v>
      </c>
      <c r="B1305" s="153" t="s">
        <v>164</v>
      </c>
      <c r="C1305" s="153" t="s">
        <v>165</v>
      </c>
      <c r="D1305" s="153" t="s">
        <v>456</v>
      </c>
      <c r="E1305" s="153" t="s">
        <v>133</v>
      </c>
      <c r="F1305" s="136" t="s">
        <v>206</v>
      </c>
      <c r="G1305" s="154">
        <v>34.985301205399999</v>
      </c>
      <c r="H1305" s="154">
        <v>34.985301205399999</v>
      </c>
      <c r="I1305" s="154">
        <v>0</v>
      </c>
      <c r="J1305" s="155">
        <f t="shared" si="261"/>
        <v>1</v>
      </c>
      <c r="K1305" s="155">
        <f t="shared" si="262"/>
        <v>0</v>
      </c>
      <c r="L1305" s="155">
        <f>IF(F1305="Current ASP",IF(ISERROR(VLOOKUP(A1305,#REF!,3,FALSE)),1,1-VLOOKUP(A1305,#REF!,3,FALSE)),0)</f>
        <v>1</v>
      </c>
      <c r="M1305" s="137">
        <v>1232.1619798700001</v>
      </c>
      <c r="N1305" s="154">
        <f t="shared" si="263"/>
        <v>0</v>
      </c>
      <c r="O1305" s="154">
        <f t="shared" si="264"/>
        <v>1232.1619798700001</v>
      </c>
      <c r="P1305" s="154">
        <f t="shared" si="265"/>
        <v>0</v>
      </c>
      <c r="Q1305" s="154">
        <v>226.47404004160217</v>
      </c>
      <c r="R1305" s="154">
        <f t="shared" si="266"/>
        <v>0</v>
      </c>
      <c r="S1305" s="154">
        <f t="shared" si="267"/>
        <v>226.47404004160217</v>
      </c>
      <c r="T1305" s="154">
        <f t="shared" si="268"/>
        <v>0</v>
      </c>
      <c r="U1305" s="154">
        <f t="shared" si="269"/>
        <v>0</v>
      </c>
      <c r="V1305" s="154">
        <f t="shared" si="270"/>
        <v>1458.6360199116023</v>
      </c>
      <c r="W1305" s="154">
        <f t="shared" si="271"/>
        <v>0</v>
      </c>
      <c r="X1305" s="137">
        <f t="shared" si="272"/>
        <v>0</v>
      </c>
      <c r="Y1305" s="137">
        <f t="shared" si="273"/>
        <v>0</v>
      </c>
    </row>
    <row r="1306" spans="1:25">
      <c r="A1306" s="153">
        <v>3219</v>
      </c>
      <c r="B1306" s="153" t="s">
        <v>164</v>
      </c>
      <c r="C1306" s="153" t="s">
        <v>226</v>
      </c>
      <c r="D1306" s="153" t="s">
        <v>457</v>
      </c>
      <c r="E1306" s="153" t="s">
        <v>133</v>
      </c>
      <c r="F1306" s="136" t="s">
        <v>206</v>
      </c>
      <c r="G1306" s="154">
        <v>14.727320307499999</v>
      </c>
      <c r="H1306" s="154">
        <v>14.727320307499999</v>
      </c>
      <c r="I1306" s="154">
        <v>0</v>
      </c>
      <c r="J1306" s="155">
        <f t="shared" si="261"/>
        <v>1</v>
      </c>
      <c r="K1306" s="155">
        <f t="shared" si="262"/>
        <v>0</v>
      </c>
      <c r="L1306" s="155">
        <f>IF(F1306="Current ASP",IF(ISERROR(VLOOKUP(A1306,#REF!,3,FALSE)),1,1-VLOOKUP(A1306,#REF!,3,FALSE)),0)</f>
        <v>1</v>
      </c>
      <c r="M1306" s="137">
        <v>0</v>
      </c>
      <c r="N1306" s="154">
        <f t="shared" si="263"/>
        <v>0</v>
      </c>
      <c r="O1306" s="154">
        <f t="shared" si="264"/>
        <v>0</v>
      </c>
      <c r="P1306" s="154">
        <f t="shared" si="265"/>
        <v>0</v>
      </c>
      <c r="Q1306" s="154">
        <v>573.94821140914314</v>
      </c>
      <c r="R1306" s="154">
        <f t="shared" si="266"/>
        <v>0</v>
      </c>
      <c r="S1306" s="154">
        <f t="shared" si="267"/>
        <v>573.94821140914314</v>
      </c>
      <c r="T1306" s="154">
        <f t="shared" si="268"/>
        <v>0</v>
      </c>
      <c r="U1306" s="154">
        <f t="shared" si="269"/>
        <v>0</v>
      </c>
      <c r="V1306" s="154">
        <f t="shared" si="270"/>
        <v>573.94821140914314</v>
      </c>
      <c r="W1306" s="154">
        <f t="shared" si="271"/>
        <v>0</v>
      </c>
      <c r="X1306" s="137">
        <f t="shared" si="272"/>
        <v>0</v>
      </c>
      <c r="Y1306" s="137">
        <f t="shared" si="273"/>
        <v>0</v>
      </c>
    </row>
    <row r="1307" spans="1:25">
      <c r="A1307" s="153">
        <v>3220</v>
      </c>
      <c r="B1307" s="153" t="s">
        <v>164</v>
      </c>
      <c r="C1307" s="153" t="s">
        <v>226</v>
      </c>
      <c r="D1307" s="153" t="s">
        <v>458</v>
      </c>
      <c r="E1307" s="153" t="s">
        <v>133</v>
      </c>
      <c r="F1307" s="136" t="s">
        <v>206</v>
      </c>
      <c r="G1307" s="154">
        <v>13.6649259032</v>
      </c>
      <c r="H1307" s="154">
        <v>13.6649259032</v>
      </c>
      <c r="I1307" s="154">
        <v>0</v>
      </c>
      <c r="J1307" s="155">
        <f t="shared" si="261"/>
        <v>1</v>
      </c>
      <c r="K1307" s="155">
        <f t="shared" si="262"/>
        <v>0</v>
      </c>
      <c r="L1307" s="155">
        <f>IF(F1307="Current ASP",IF(ISERROR(VLOOKUP(A1307,#REF!,3,FALSE)),1,1-VLOOKUP(A1307,#REF!,3,FALSE)),0)</f>
        <v>1</v>
      </c>
      <c r="M1307" s="137">
        <v>0</v>
      </c>
      <c r="N1307" s="154">
        <f t="shared" si="263"/>
        <v>0</v>
      </c>
      <c r="O1307" s="154">
        <f t="shared" si="264"/>
        <v>0</v>
      </c>
      <c r="P1307" s="154">
        <f t="shared" si="265"/>
        <v>0</v>
      </c>
      <c r="Q1307" s="154">
        <v>382.78790338276559</v>
      </c>
      <c r="R1307" s="154">
        <f t="shared" si="266"/>
        <v>0</v>
      </c>
      <c r="S1307" s="154">
        <f t="shared" si="267"/>
        <v>382.78790338276559</v>
      </c>
      <c r="T1307" s="154">
        <f t="shared" si="268"/>
        <v>0</v>
      </c>
      <c r="U1307" s="154">
        <f t="shared" si="269"/>
        <v>0</v>
      </c>
      <c r="V1307" s="154">
        <f t="shared" si="270"/>
        <v>382.78790338276559</v>
      </c>
      <c r="W1307" s="154">
        <f t="shared" si="271"/>
        <v>0</v>
      </c>
      <c r="X1307" s="137">
        <f t="shared" si="272"/>
        <v>0</v>
      </c>
      <c r="Y1307" s="137">
        <f t="shared" si="273"/>
        <v>0</v>
      </c>
    </row>
    <row r="1308" spans="1:25">
      <c r="A1308" s="153">
        <v>3221</v>
      </c>
      <c r="B1308" s="153" t="s">
        <v>164</v>
      </c>
      <c r="C1308" s="153" t="s">
        <v>226</v>
      </c>
      <c r="D1308" s="153" t="s">
        <v>457</v>
      </c>
      <c r="E1308" s="153" t="s">
        <v>133</v>
      </c>
      <c r="F1308" s="136" t="s">
        <v>206</v>
      </c>
      <c r="G1308" s="154">
        <v>31.544296793699999</v>
      </c>
      <c r="H1308" s="154">
        <v>31.544296793699999</v>
      </c>
      <c r="I1308" s="154">
        <v>0</v>
      </c>
      <c r="J1308" s="155">
        <f t="shared" si="261"/>
        <v>1</v>
      </c>
      <c r="K1308" s="155">
        <f t="shared" si="262"/>
        <v>0</v>
      </c>
      <c r="L1308" s="155">
        <f>IF(F1308="Current ASP",IF(ISERROR(VLOOKUP(A1308,#REF!,3,FALSE)),1,1-VLOOKUP(A1308,#REF!,3,FALSE)),0)</f>
        <v>1</v>
      </c>
      <c r="M1308" s="137">
        <v>227</v>
      </c>
      <c r="N1308" s="154">
        <f t="shared" si="263"/>
        <v>0</v>
      </c>
      <c r="O1308" s="154">
        <f t="shared" si="264"/>
        <v>227</v>
      </c>
      <c r="P1308" s="154">
        <f t="shared" si="265"/>
        <v>0</v>
      </c>
      <c r="Q1308" s="154">
        <v>775.29722622257088</v>
      </c>
      <c r="R1308" s="154">
        <f t="shared" si="266"/>
        <v>0</v>
      </c>
      <c r="S1308" s="154">
        <f t="shared" si="267"/>
        <v>775.29722622257088</v>
      </c>
      <c r="T1308" s="154">
        <f t="shared" si="268"/>
        <v>0</v>
      </c>
      <c r="U1308" s="154">
        <f t="shared" si="269"/>
        <v>0</v>
      </c>
      <c r="V1308" s="154">
        <f t="shared" si="270"/>
        <v>1002.2972262225709</v>
      </c>
      <c r="W1308" s="154">
        <f t="shared" si="271"/>
        <v>0</v>
      </c>
      <c r="X1308" s="137">
        <f t="shared" si="272"/>
        <v>0</v>
      </c>
      <c r="Y1308" s="137">
        <f t="shared" si="273"/>
        <v>0</v>
      </c>
    </row>
    <row r="1309" spans="1:25">
      <c r="A1309" s="153">
        <v>3222</v>
      </c>
      <c r="B1309" s="153" t="s">
        <v>164</v>
      </c>
      <c r="C1309" s="153" t="s">
        <v>226</v>
      </c>
      <c r="D1309" s="153" t="s">
        <v>457</v>
      </c>
      <c r="E1309" s="153" t="s">
        <v>133</v>
      </c>
      <c r="F1309" s="136" t="s">
        <v>206</v>
      </c>
      <c r="G1309" s="154">
        <v>24.8068244653</v>
      </c>
      <c r="H1309" s="154">
        <v>24.8068244653</v>
      </c>
      <c r="I1309" s="154">
        <v>0</v>
      </c>
      <c r="J1309" s="155">
        <f t="shared" si="261"/>
        <v>1</v>
      </c>
      <c r="K1309" s="155">
        <f t="shared" si="262"/>
        <v>0</v>
      </c>
      <c r="L1309" s="155">
        <f>IF(F1309="Current ASP",IF(ISERROR(VLOOKUP(A1309,#REF!,3,FALSE)),1,1-VLOOKUP(A1309,#REF!,3,FALSE)),0)</f>
        <v>1</v>
      </c>
      <c r="M1309" s="137">
        <v>2370</v>
      </c>
      <c r="N1309" s="154">
        <f t="shared" si="263"/>
        <v>0</v>
      </c>
      <c r="O1309" s="154">
        <f t="shared" si="264"/>
        <v>2370</v>
      </c>
      <c r="P1309" s="154">
        <f t="shared" si="265"/>
        <v>0</v>
      </c>
      <c r="Q1309" s="154">
        <v>225.93741466999998</v>
      </c>
      <c r="R1309" s="154">
        <f t="shared" si="266"/>
        <v>0</v>
      </c>
      <c r="S1309" s="154">
        <f t="shared" si="267"/>
        <v>225.93741466999998</v>
      </c>
      <c r="T1309" s="154">
        <f t="shared" si="268"/>
        <v>0</v>
      </c>
      <c r="U1309" s="154">
        <f t="shared" si="269"/>
        <v>0</v>
      </c>
      <c r="V1309" s="154">
        <f t="shared" si="270"/>
        <v>2595.9374146700002</v>
      </c>
      <c r="W1309" s="154">
        <f t="shared" si="271"/>
        <v>0</v>
      </c>
      <c r="X1309" s="137">
        <f t="shared" si="272"/>
        <v>0</v>
      </c>
      <c r="Y1309" s="137">
        <f t="shared" si="273"/>
        <v>0</v>
      </c>
    </row>
    <row r="1310" spans="1:25">
      <c r="A1310" s="153">
        <v>3223</v>
      </c>
      <c r="B1310" s="153" t="s">
        <v>164</v>
      </c>
      <c r="C1310" s="153" t="s">
        <v>226</v>
      </c>
      <c r="D1310" s="153" t="s">
        <v>458</v>
      </c>
      <c r="E1310" s="153" t="s">
        <v>133</v>
      </c>
      <c r="F1310" s="136" t="s">
        <v>206</v>
      </c>
      <c r="G1310" s="154">
        <v>60.595408212403974</v>
      </c>
      <c r="H1310" s="154">
        <v>60.595342190399997</v>
      </c>
      <c r="I1310" s="154">
        <v>6.6022003978000003E-5</v>
      </c>
      <c r="J1310" s="155">
        <f t="shared" si="261"/>
        <v>0.99999891044542932</v>
      </c>
      <c r="K1310" s="155">
        <f t="shared" si="262"/>
        <v>1.0895545706768317E-6</v>
      </c>
      <c r="L1310" s="155">
        <f>IF(F1310="Current ASP",IF(ISERROR(VLOOKUP(A1310,#REF!,3,FALSE)),1,1-VLOOKUP(A1310,#REF!,3,FALSE)),0)</f>
        <v>1</v>
      </c>
      <c r="M1310" s="137">
        <v>2728</v>
      </c>
      <c r="N1310" s="154">
        <f t="shared" si="263"/>
        <v>0</v>
      </c>
      <c r="O1310" s="154">
        <f t="shared" si="264"/>
        <v>2727.9970276951312</v>
      </c>
      <c r="P1310" s="154">
        <f t="shared" si="265"/>
        <v>2.9723048688063969E-3</v>
      </c>
      <c r="Q1310" s="154">
        <v>221.85840571751353</v>
      </c>
      <c r="R1310" s="154">
        <f t="shared" si="266"/>
        <v>0</v>
      </c>
      <c r="S1310" s="154">
        <f t="shared" si="267"/>
        <v>221.85816399067355</v>
      </c>
      <c r="T1310" s="154">
        <f t="shared" si="268"/>
        <v>2.4172683999259181E-4</v>
      </c>
      <c r="U1310" s="154">
        <f t="shared" si="269"/>
        <v>0</v>
      </c>
      <c r="V1310" s="154">
        <f t="shared" si="270"/>
        <v>2949.8551916858046</v>
      </c>
      <c r="W1310" s="154">
        <f t="shared" si="271"/>
        <v>3.2140317087989887E-3</v>
      </c>
      <c r="X1310" s="137">
        <f t="shared" si="272"/>
        <v>2.9723048688063969E-3</v>
      </c>
      <c r="Y1310" s="137">
        <f t="shared" si="273"/>
        <v>2.4172683999259181E-4</v>
      </c>
    </row>
    <row r="1311" spans="1:25">
      <c r="A1311" s="153">
        <v>3224</v>
      </c>
      <c r="B1311" s="153" t="s">
        <v>164</v>
      </c>
      <c r="C1311" s="153" t="s">
        <v>226</v>
      </c>
      <c r="D1311" s="153" t="s">
        <v>458</v>
      </c>
      <c r="E1311" s="153" t="s">
        <v>133</v>
      </c>
      <c r="F1311" s="136" t="s">
        <v>206</v>
      </c>
      <c r="G1311" s="154">
        <v>61.537704246899999</v>
      </c>
      <c r="H1311" s="154">
        <v>61.537704246899999</v>
      </c>
      <c r="I1311" s="154">
        <v>0</v>
      </c>
      <c r="J1311" s="155">
        <f t="shared" si="261"/>
        <v>1</v>
      </c>
      <c r="K1311" s="155">
        <f t="shared" si="262"/>
        <v>0</v>
      </c>
      <c r="L1311" s="155">
        <f>IF(F1311="Current ASP",IF(ISERROR(VLOOKUP(A1311,#REF!,3,FALSE)),1,1-VLOOKUP(A1311,#REF!,3,FALSE)),0)</f>
        <v>1</v>
      </c>
      <c r="M1311" s="137">
        <v>2899</v>
      </c>
      <c r="N1311" s="154">
        <f t="shared" si="263"/>
        <v>0</v>
      </c>
      <c r="O1311" s="154">
        <f t="shared" si="264"/>
        <v>2899</v>
      </c>
      <c r="P1311" s="154">
        <f t="shared" si="265"/>
        <v>0</v>
      </c>
      <c r="Q1311" s="154">
        <v>471.7168774539133</v>
      </c>
      <c r="R1311" s="154">
        <f t="shared" si="266"/>
        <v>0</v>
      </c>
      <c r="S1311" s="154">
        <f t="shared" si="267"/>
        <v>471.7168774539133</v>
      </c>
      <c r="T1311" s="154">
        <f t="shared" si="268"/>
        <v>0</v>
      </c>
      <c r="U1311" s="154">
        <f t="shared" si="269"/>
        <v>0</v>
      </c>
      <c r="V1311" s="154">
        <f t="shared" si="270"/>
        <v>3370.7168774539132</v>
      </c>
      <c r="W1311" s="154">
        <f t="shared" si="271"/>
        <v>0</v>
      </c>
      <c r="X1311" s="137">
        <f t="shared" si="272"/>
        <v>0</v>
      </c>
      <c r="Y1311" s="137">
        <f t="shared" si="273"/>
        <v>0</v>
      </c>
    </row>
    <row r="1312" spans="1:25">
      <c r="A1312" s="153">
        <v>3225</v>
      </c>
      <c r="B1312" s="153" t="s">
        <v>164</v>
      </c>
      <c r="C1312" s="153" t="s">
        <v>226</v>
      </c>
      <c r="D1312" s="153" t="s">
        <v>458</v>
      </c>
      <c r="E1312" s="153" t="s">
        <v>133</v>
      </c>
      <c r="F1312" s="136" t="s">
        <v>206</v>
      </c>
      <c r="G1312" s="154">
        <v>91.222611902699995</v>
      </c>
      <c r="H1312" s="154">
        <v>91.222611902699995</v>
      </c>
      <c r="I1312" s="154">
        <v>0</v>
      </c>
      <c r="J1312" s="155">
        <f t="shared" si="261"/>
        <v>1</v>
      </c>
      <c r="K1312" s="155">
        <f t="shared" si="262"/>
        <v>0</v>
      </c>
      <c r="L1312" s="155">
        <f>IF(F1312="Current ASP",IF(ISERROR(VLOOKUP(A1312,#REF!,3,FALSE)),1,1-VLOOKUP(A1312,#REF!,3,FALSE)),0)</f>
        <v>1</v>
      </c>
      <c r="M1312" s="137">
        <v>4709</v>
      </c>
      <c r="N1312" s="154">
        <f t="shared" si="263"/>
        <v>0</v>
      </c>
      <c r="O1312" s="154">
        <f t="shared" si="264"/>
        <v>4709</v>
      </c>
      <c r="P1312" s="154">
        <f t="shared" si="265"/>
        <v>0</v>
      </c>
      <c r="Q1312" s="154">
        <v>658.25912553156854</v>
      </c>
      <c r="R1312" s="154">
        <f t="shared" si="266"/>
        <v>0</v>
      </c>
      <c r="S1312" s="154">
        <f t="shared" si="267"/>
        <v>658.25912553156854</v>
      </c>
      <c r="T1312" s="154">
        <f t="shared" si="268"/>
        <v>0</v>
      </c>
      <c r="U1312" s="154">
        <f t="shared" si="269"/>
        <v>0</v>
      </c>
      <c r="V1312" s="154">
        <f t="shared" si="270"/>
        <v>5367.2591255315683</v>
      </c>
      <c r="W1312" s="154">
        <f t="shared" si="271"/>
        <v>0</v>
      </c>
      <c r="X1312" s="137">
        <f t="shared" si="272"/>
        <v>0</v>
      </c>
      <c r="Y1312" s="137">
        <f t="shared" si="273"/>
        <v>0</v>
      </c>
    </row>
    <row r="1313" spans="1:25">
      <c r="A1313" s="153">
        <v>3226</v>
      </c>
      <c r="B1313" s="153" t="s">
        <v>164</v>
      </c>
      <c r="C1313" s="153" t="s">
        <v>226</v>
      </c>
      <c r="D1313" s="153" t="s">
        <v>458</v>
      </c>
      <c r="E1313" s="153" t="s">
        <v>133</v>
      </c>
      <c r="F1313" s="136" t="s">
        <v>206</v>
      </c>
      <c r="G1313" s="154">
        <v>87.785075520899994</v>
      </c>
      <c r="H1313" s="154">
        <v>87.785075520899994</v>
      </c>
      <c r="I1313" s="154">
        <v>0</v>
      </c>
      <c r="J1313" s="155">
        <f t="shared" si="261"/>
        <v>1</v>
      </c>
      <c r="K1313" s="155">
        <f t="shared" si="262"/>
        <v>0</v>
      </c>
      <c r="L1313" s="155">
        <f>IF(F1313="Current ASP",IF(ISERROR(VLOOKUP(A1313,#REF!,3,FALSE)),1,1-VLOOKUP(A1313,#REF!,3,FALSE)),0)</f>
        <v>1</v>
      </c>
      <c r="M1313" s="137">
        <v>4802</v>
      </c>
      <c r="N1313" s="154">
        <f t="shared" si="263"/>
        <v>0</v>
      </c>
      <c r="O1313" s="154">
        <f t="shared" si="264"/>
        <v>4802</v>
      </c>
      <c r="P1313" s="154">
        <f t="shared" si="265"/>
        <v>0</v>
      </c>
      <c r="Q1313" s="154">
        <v>301.93204727339969</v>
      </c>
      <c r="R1313" s="154">
        <f t="shared" si="266"/>
        <v>0</v>
      </c>
      <c r="S1313" s="154">
        <f t="shared" si="267"/>
        <v>301.93204727339969</v>
      </c>
      <c r="T1313" s="154">
        <f t="shared" si="268"/>
        <v>0</v>
      </c>
      <c r="U1313" s="154">
        <f t="shared" si="269"/>
        <v>0</v>
      </c>
      <c r="V1313" s="154">
        <f t="shared" si="270"/>
        <v>5103.9320472733998</v>
      </c>
      <c r="W1313" s="154">
        <f t="shared" si="271"/>
        <v>0</v>
      </c>
      <c r="X1313" s="137">
        <f t="shared" si="272"/>
        <v>0</v>
      </c>
      <c r="Y1313" s="137">
        <f t="shared" si="273"/>
        <v>0</v>
      </c>
    </row>
    <row r="1314" spans="1:25">
      <c r="A1314" s="153">
        <v>3227</v>
      </c>
      <c r="B1314" s="153" t="s">
        <v>164</v>
      </c>
      <c r="C1314" s="153" t="s">
        <v>226</v>
      </c>
      <c r="D1314" s="153" t="s">
        <v>458</v>
      </c>
      <c r="E1314" s="153" t="s">
        <v>133</v>
      </c>
      <c r="F1314" s="136" t="s">
        <v>206</v>
      </c>
      <c r="G1314" s="154">
        <v>48.28433587517263</v>
      </c>
      <c r="H1314" s="154">
        <v>48.284246255600003</v>
      </c>
      <c r="I1314" s="154">
        <v>8.9619572629100005E-5</v>
      </c>
      <c r="J1314" s="155">
        <f t="shared" si="261"/>
        <v>0.99999814392036257</v>
      </c>
      <c r="K1314" s="155">
        <f t="shared" si="262"/>
        <v>1.8560796374300637E-6</v>
      </c>
      <c r="L1314" s="155">
        <f>IF(F1314="Current ASP",IF(ISERROR(VLOOKUP(A1314,#REF!,3,FALSE)),1,1-VLOOKUP(A1314,#REF!,3,FALSE)),0)</f>
        <v>1</v>
      </c>
      <c r="M1314" s="137">
        <v>2529</v>
      </c>
      <c r="N1314" s="154">
        <f t="shared" si="263"/>
        <v>0</v>
      </c>
      <c r="O1314" s="154">
        <f t="shared" si="264"/>
        <v>2528.9953059745972</v>
      </c>
      <c r="P1314" s="154">
        <f t="shared" si="265"/>
        <v>4.694025403060631E-3</v>
      </c>
      <c r="Q1314" s="154">
        <v>138.22174968280967</v>
      </c>
      <c r="R1314" s="154">
        <f t="shared" si="266"/>
        <v>0</v>
      </c>
      <c r="S1314" s="154">
        <f t="shared" si="267"/>
        <v>138.22149313223463</v>
      </c>
      <c r="T1314" s="154">
        <f t="shared" si="268"/>
        <v>2.5655057503621838E-4</v>
      </c>
      <c r="U1314" s="154">
        <f t="shared" si="269"/>
        <v>0</v>
      </c>
      <c r="V1314" s="154">
        <f t="shared" si="270"/>
        <v>2667.2167991068318</v>
      </c>
      <c r="W1314" s="154">
        <f t="shared" si="271"/>
        <v>4.9505759780968496E-3</v>
      </c>
      <c r="X1314" s="137">
        <f t="shared" si="272"/>
        <v>4.694025403060631E-3</v>
      </c>
      <c r="Y1314" s="137">
        <f t="shared" si="273"/>
        <v>2.5655057503621838E-4</v>
      </c>
    </row>
    <row r="1315" spans="1:25">
      <c r="A1315" s="153">
        <v>3228</v>
      </c>
      <c r="B1315" s="153" t="s">
        <v>164</v>
      </c>
      <c r="C1315" s="153" t="s">
        <v>226</v>
      </c>
      <c r="D1315" s="153" t="s">
        <v>367</v>
      </c>
      <c r="E1315" s="153" t="s">
        <v>133</v>
      </c>
      <c r="F1315" s="136" t="s">
        <v>206</v>
      </c>
      <c r="G1315" s="154">
        <v>35.005728760649895</v>
      </c>
      <c r="H1315" s="154">
        <v>7.3953914089898376E-2</v>
      </c>
      <c r="I1315" s="154">
        <v>34.931774846559996</v>
      </c>
      <c r="J1315" s="155">
        <f t="shared" si="261"/>
        <v>2.1126231822098307E-3</v>
      </c>
      <c r="K1315" s="155">
        <f t="shared" si="262"/>
        <v>0.99788737681779016</v>
      </c>
      <c r="L1315" s="155">
        <f>IF(F1315="Current ASP",IF(ISERROR(VLOOKUP(A1315,#REF!,3,FALSE)),1,1-VLOOKUP(A1315,#REF!,3,FALSE)),0)</f>
        <v>1</v>
      </c>
      <c r="M1315" s="137">
        <v>0</v>
      </c>
      <c r="N1315" s="154">
        <f t="shared" si="263"/>
        <v>0</v>
      </c>
      <c r="O1315" s="154">
        <f t="shared" si="264"/>
        <v>0</v>
      </c>
      <c r="P1315" s="154">
        <f t="shared" si="265"/>
        <v>0</v>
      </c>
      <c r="Q1315" s="154">
        <v>0</v>
      </c>
      <c r="R1315" s="154">
        <f t="shared" si="266"/>
        <v>0</v>
      </c>
      <c r="S1315" s="154">
        <f t="shared" si="267"/>
        <v>0</v>
      </c>
      <c r="T1315" s="154">
        <f t="shared" si="268"/>
        <v>0</v>
      </c>
      <c r="U1315" s="154">
        <f t="shared" si="269"/>
        <v>0</v>
      </c>
      <c r="V1315" s="154">
        <f t="shared" si="270"/>
        <v>0</v>
      </c>
      <c r="W1315" s="154">
        <f t="shared" si="271"/>
        <v>0</v>
      </c>
      <c r="X1315" s="137">
        <f t="shared" si="272"/>
        <v>0</v>
      </c>
      <c r="Y1315" s="137">
        <f t="shared" si="273"/>
        <v>0</v>
      </c>
    </row>
    <row r="1316" spans="1:25">
      <c r="A1316" s="153">
        <v>3229</v>
      </c>
      <c r="B1316" s="153" t="s">
        <v>164</v>
      </c>
      <c r="C1316" s="153" t="s">
        <v>165</v>
      </c>
      <c r="D1316" s="153" t="s">
        <v>459</v>
      </c>
      <c r="E1316" s="153" t="s">
        <v>133</v>
      </c>
      <c r="F1316" s="136" t="s">
        <v>206</v>
      </c>
      <c r="G1316" s="154">
        <v>63.439353190299997</v>
      </c>
      <c r="H1316" s="154">
        <v>0</v>
      </c>
      <c r="I1316" s="154">
        <v>63.439353190299997</v>
      </c>
      <c r="J1316" s="155">
        <f t="shared" si="261"/>
        <v>0</v>
      </c>
      <c r="K1316" s="155">
        <f t="shared" si="262"/>
        <v>1</v>
      </c>
      <c r="L1316" s="155">
        <f>IF(F1316="Current ASP",IF(ISERROR(VLOOKUP(A1316,#REF!,3,FALSE)),1,1-VLOOKUP(A1316,#REF!,3,FALSE)),0)</f>
        <v>1</v>
      </c>
      <c r="M1316" s="137">
        <v>0</v>
      </c>
      <c r="N1316" s="154">
        <f t="shared" si="263"/>
        <v>0</v>
      </c>
      <c r="O1316" s="154">
        <f t="shared" si="264"/>
        <v>0</v>
      </c>
      <c r="P1316" s="154">
        <f t="shared" si="265"/>
        <v>0</v>
      </c>
      <c r="Q1316" s="154">
        <v>106.26926132698544</v>
      </c>
      <c r="R1316" s="154">
        <f t="shared" si="266"/>
        <v>0</v>
      </c>
      <c r="S1316" s="154">
        <f t="shared" si="267"/>
        <v>0</v>
      </c>
      <c r="T1316" s="154">
        <f t="shared" si="268"/>
        <v>106.26926132698544</v>
      </c>
      <c r="U1316" s="154">
        <f t="shared" si="269"/>
        <v>0</v>
      </c>
      <c r="V1316" s="154">
        <f t="shared" si="270"/>
        <v>0</v>
      </c>
      <c r="W1316" s="154">
        <f t="shared" si="271"/>
        <v>106.26926132698544</v>
      </c>
      <c r="X1316" s="137">
        <f t="shared" si="272"/>
        <v>0</v>
      </c>
      <c r="Y1316" s="137">
        <f t="shared" si="273"/>
        <v>106.26926132698544</v>
      </c>
    </row>
    <row r="1317" spans="1:25">
      <c r="A1317" s="153">
        <v>3230</v>
      </c>
      <c r="B1317" s="153" t="s">
        <v>164</v>
      </c>
      <c r="C1317" s="153" t="s">
        <v>165</v>
      </c>
      <c r="D1317" s="153" t="s">
        <v>459</v>
      </c>
      <c r="E1317" s="153" t="s">
        <v>133</v>
      </c>
      <c r="F1317" s="136" t="s">
        <v>206</v>
      </c>
      <c r="G1317" s="154">
        <v>162.0689510023405</v>
      </c>
      <c r="H1317" s="154">
        <v>89.328976881100004</v>
      </c>
      <c r="I1317" s="154">
        <v>72.739974121240493</v>
      </c>
      <c r="J1317" s="155">
        <f t="shared" si="261"/>
        <v>0.55117884288527275</v>
      </c>
      <c r="K1317" s="155">
        <f t="shared" si="262"/>
        <v>0.44882115711472725</v>
      </c>
      <c r="L1317" s="155">
        <f>IF(F1317="Current ASP",IF(ISERROR(VLOOKUP(A1317,#REF!,3,FALSE)),1,1-VLOOKUP(A1317,#REF!,3,FALSE)),0)</f>
        <v>1</v>
      </c>
      <c r="M1317" s="137">
        <v>0</v>
      </c>
      <c r="N1317" s="154">
        <f t="shared" si="263"/>
        <v>0</v>
      </c>
      <c r="O1317" s="154">
        <f t="shared" si="264"/>
        <v>0</v>
      </c>
      <c r="P1317" s="154">
        <f t="shared" si="265"/>
        <v>0</v>
      </c>
      <c r="Q1317" s="154">
        <v>9224.9999999999818</v>
      </c>
      <c r="R1317" s="154">
        <f t="shared" si="266"/>
        <v>0</v>
      </c>
      <c r="S1317" s="154">
        <f t="shared" si="267"/>
        <v>5084.6248256166309</v>
      </c>
      <c r="T1317" s="154">
        <f t="shared" si="268"/>
        <v>4140.3751743833509</v>
      </c>
      <c r="U1317" s="154">
        <f t="shared" si="269"/>
        <v>0</v>
      </c>
      <c r="V1317" s="154">
        <f t="shared" si="270"/>
        <v>5084.6248256166309</v>
      </c>
      <c r="W1317" s="154">
        <f t="shared" si="271"/>
        <v>4140.3751743833509</v>
      </c>
      <c r="X1317" s="137">
        <f t="shared" si="272"/>
        <v>0</v>
      </c>
      <c r="Y1317" s="137">
        <f t="shared" si="273"/>
        <v>4140.3751743833509</v>
      </c>
    </row>
    <row r="1318" spans="1:25">
      <c r="A1318" s="153">
        <v>3231</v>
      </c>
      <c r="B1318" s="153" t="s">
        <v>164</v>
      </c>
      <c r="C1318" s="153" t="s">
        <v>165</v>
      </c>
      <c r="D1318" s="153" t="s">
        <v>459</v>
      </c>
      <c r="E1318" s="153" t="s">
        <v>133</v>
      </c>
      <c r="F1318" s="136" t="s">
        <v>206</v>
      </c>
      <c r="G1318" s="154">
        <v>73.300699884579998</v>
      </c>
      <c r="H1318" s="154">
        <v>1.3077828426799982</v>
      </c>
      <c r="I1318" s="154">
        <v>71.9929170419</v>
      </c>
      <c r="J1318" s="155">
        <f t="shared" si="261"/>
        <v>1.7841341825374737E-2</v>
      </c>
      <c r="K1318" s="155">
        <f t="shared" si="262"/>
        <v>0.98215865817462522</v>
      </c>
      <c r="L1318" s="155">
        <f>IF(F1318="Current ASP",IF(ISERROR(VLOOKUP(A1318,#REF!,3,FALSE)),1,1-VLOOKUP(A1318,#REF!,3,FALSE)),0)</f>
        <v>1</v>
      </c>
      <c r="M1318" s="137">
        <v>7.96028391829</v>
      </c>
      <c r="N1318" s="154">
        <f t="shared" si="263"/>
        <v>0</v>
      </c>
      <c r="O1318" s="154">
        <f t="shared" si="264"/>
        <v>0.14202214641324529</v>
      </c>
      <c r="P1318" s="154">
        <f t="shared" si="265"/>
        <v>7.8182617718767542</v>
      </c>
      <c r="Q1318" s="154">
        <v>2063.999999999995</v>
      </c>
      <c r="R1318" s="154">
        <f t="shared" si="266"/>
        <v>0</v>
      </c>
      <c r="S1318" s="154">
        <f t="shared" si="267"/>
        <v>36.824529527573368</v>
      </c>
      <c r="T1318" s="154">
        <f t="shared" si="268"/>
        <v>2027.1754704724215</v>
      </c>
      <c r="U1318" s="154">
        <f t="shared" si="269"/>
        <v>0</v>
      </c>
      <c r="V1318" s="154">
        <f t="shared" si="270"/>
        <v>36.966551673986615</v>
      </c>
      <c r="W1318" s="154">
        <f t="shared" si="271"/>
        <v>2034.9937322442981</v>
      </c>
      <c r="X1318" s="137">
        <f t="shared" si="272"/>
        <v>7.8182617718767542</v>
      </c>
      <c r="Y1318" s="137">
        <f t="shared" si="273"/>
        <v>2027.1754704724215</v>
      </c>
    </row>
    <row r="1319" spans="1:25">
      <c r="A1319" s="153">
        <v>3232</v>
      </c>
      <c r="B1319" s="153" t="s">
        <v>164</v>
      </c>
      <c r="C1319" s="153" t="s">
        <v>165</v>
      </c>
      <c r="D1319" s="153" t="s">
        <v>459</v>
      </c>
      <c r="E1319" s="153" t="s">
        <v>133</v>
      </c>
      <c r="F1319" s="136" t="s">
        <v>206</v>
      </c>
      <c r="G1319" s="154">
        <v>55.336972425599996</v>
      </c>
      <c r="H1319" s="154">
        <v>40.550274064699998</v>
      </c>
      <c r="I1319" s="154">
        <v>14.786698360899999</v>
      </c>
      <c r="J1319" s="155">
        <f t="shared" si="261"/>
        <v>0.73278808520324157</v>
      </c>
      <c r="K1319" s="155">
        <f t="shared" si="262"/>
        <v>0.26721191479675843</v>
      </c>
      <c r="L1319" s="155">
        <f>IF(F1319="Current ASP",IF(ISERROR(VLOOKUP(A1319,#REF!,3,FALSE)),1,1-VLOOKUP(A1319,#REF!,3,FALSE)),0)</f>
        <v>1</v>
      </c>
      <c r="M1319" s="137">
        <v>1.8369885965299999</v>
      </c>
      <c r="N1319" s="154">
        <f t="shared" si="263"/>
        <v>0</v>
      </c>
      <c r="O1319" s="154">
        <f t="shared" si="264"/>
        <v>1.3461233561914088</v>
      </c>
      <c r="P1319" s="154">
        <f t="shared" si="265"/>
        <v>0.49086524033859119</v>
      </c>
      <c r="Q1319" s="154">
        <v>4631.9999999999764</v>
      </c>
      <c r="R1319" s="154">
        <f t="shared" si="266"/>
        <v>0</v>
      </c>
      <c r="S1319" s="154">
        <f t="shared" si="267"/>
        <v>3394.2744106613977</v>
      </c>
      <c r="T1319" s="154">
        <f t="shared" si="268"/>
        <v>1237.7255893385786</v>
      </c>
      <c r="U1319" s="154">
        <f t="shared" si="269"/>
        <v>0</v>
      </c>
      <c r="V1319" s="154">
        <f t="shared" si="270"/>
        <v>3395.6205340175893</v>
      </c>
      <c r="W1319" s="154">
        <f t="shared" si="271"/>
        <v>1238.2164545789171</v>
      </c>
      <c r="X1319" s="137">
        <f t="shared" si="272"/>
        <v>0.49086524033859119</v>
      </c>
      <c r="Y1319" s="137">
        <f t="shared" si="273"/>
        <v>1237.7255893385786</v>
      </c>
    </row>
    <row r="1320" spans="1:25">
      <c r="A1320" s="153">
        <v>3234</v>
      </c>
      <c r="B1320" s="153" t="s">
        <v>164</v>
      </c>
      <c r="C1320" s="153" t="s">
        <v>165</v>
      </c>
      <c r="D1320" s="153" t="s">
        <v>459</v>
      </c>
      <c r="E1320" s="153" t="s">
        <v>133</v>
      </c>
      <c r="F1320" s="136" t="s">
        <v>206</v>
      </c>
      <c r="G1320" s="154">
        <v>8.7921187208900005</v>
      </c>
      <c r="H1320" s="154">
        <v>0</v>
      </c>
      <c r="I1320" s="154">
        <v>8.7921187208900005</v>
      </c>
      <c r="J1320" s="155">
        <f t="shared" si="261"/>
        <v>0</v>
      </c>
      <c r="K1320" s="155">
        <f t="shared" si="262"/>
        <v>1</v>
      </c>
      <c r="L1320" s="155">
        <f>IF(F1320="Current ASP",IF(ISERROR(VLOOKUP(A1320,#REF!,3,FALSE)),1,1-VLOOKUP(A1320,#REF!,3,FALSE)),0)</f>
        <v>1</v>
      </c>
      <c r="M1320" s="137">
        <v>0</v>
      </c>
      <c r="N1320" s="154">
        <f t="shared" si="263"/>
        <v>0</v>
      </c>
      <c r="O1320" s="154">
        <f t="shared" si="264"/>
        <v>0</v>
      </c>
      <c r="P1320" s="154">
        <f t="shared" si="265"/>
        <v>0</v>
      </c>
      <c r="Q1320" s="154">
        <v>10.903597877197976</v>
      </c>
      <c r="R1320" s="154">
        <f t="shared" si="266"/>
        <v>0</v>
      </c>
      <c r="S1320" s="154">
        <f t="shared" si="267"/>
        <v>0</v>
      </c>
      <c r="T1320" s="154">
        <f t="shared" si="268"/>
        <v>10.903597877197976</v>
      </c>
      <c r="U1320" s="154">
        <f t="shared" si="269"/>
        <v>0</v>
      </c>
      <c r="V1320" s="154">
        <f t="shared" si="270"/>
        <v>0</v>
      </c>
      <c r="W1320" s="154">
        <f t="shared" si="271"/>
        <v>10.903597877197976</v>
      </c>
      <c r="X1320" s="137">
        <f t="shared" si="272"/>
        <v>0</v>
      </c>
      <c r="Y1320" s="137">
        <f t="shared" si="273"/>
        <v>10.903597877197976</v>
      </c>
    </row>
    <row r="1321" spans="1:25">
      <c r="A1321" s="153">
        <v>3235</v>
      </c>
      <c r="B1321" s="153" t="s">
        <v>164</v>
      </c>
      <c r="C1321" s="153" t="s">
        <v>165</v>
      </c>
      <c r="D1321" s="153" t="s">
        <v>455</v>
      </c>
      <c r="E1321" s="153" t="s">
        <v>133</v>
      </c>
      <c r="F1321" s="136" t="s">
        <v>206</v>
      </c>
      <c r="G1321" s="154">
        <v>25.865578696179998</v>
      </c>
      <c r="H1321" s="154">
        <v>6.0569033369799996</v>
      </c>
      <c r="I1321" s="154">
        <v>19.808675359199999</v>
      </c>
      <c r="J1321" s="155">
        <f t="shared" si="261"/>
        <v>0.23416848345537011</v>
      </c>
      <c r="K1321" s="155">
        <f t="shared" si="262"/>
        <v>0.76583151654462989</v>
      </c>
      <c r="L1321" s="155">
        <f>IF(F1321="Current ASP",IF(ISERROR(VLOOKUP(A1321,#REF!,3,FALSE)),1,1-VLOOKUP(A1321,#REF!,3,FALSE)),0)</f>
        <v>1</v>
      </c>
      <c r="M1321" s="137">
        <v>0</v>
      </c>
      <c r="N1321" s="154">
        <f t="shared" si="263"/>
        <v>0</v>
      </c>
      <c r="O1321" s="154">
        <f t="shared" si="264"/>
        <v>0</v>
      </c>
      <c r="P1321" s="154">
        <f t="shared" si="265"/>
        <v>0</v>
      </c>
      <c r="Q1321" s="154">
        <v>119.464304306502</v>
      </c>
      <c r="R1321" s="154">
        <f t="shared" si="266"/>
        <v>0</v>
      </c>
      <c r="S1321" s="154">
        <f t="shared" si="267"/>
        <v>27.974774966504416</v>
      </c>
      <c r="T1321" s="154">
        <f t="shared" si="268"/>
        <v>91.489529339997588</v>
      </c>
      <c r="U1321" s="154">
        <f t="shared" si="269"/>
        <v>0</v>
      </c>
      <c r="V1321" s="154">
        <f t="shared" si="270"/>
        <v>27.974774966504416</v>
      </c>
      <c r="W1321" s="154">
        <f t="shared" si="271"/>
        <v>91.489529339997588</v>
      </c>
      <c r="X1321" s="137">
        <f t="shared" si="272"/>
        <v>0</v>
      </c>
      <c r="Y1321" s="137">
        <f t="shared" si="273"/>
        <v>91.489529339997588</v>
      </c>
    </row>
    <row r="1322" spans="1:25">
      <c r="A1322" s="153">
        <v>3236</v>
      </c>
      <c r="B1322" s="153" t="s">
        <v>164</v>
      </c>
      <c r="C1322" s="153" t="s">
        <v>226</v>
      </c>
      <c r="D1322" s="153" t="s">
        <v>454</v>
      </c>
      <c r="E1322" s="153" t="s">
        <v>133</v>
      </c>
      <c r="F1322" s="136" t="s">
        <v>206</v>
      </c>
      <c r="G1322" s="154">
        <v>38.378554273399999</v>
      </c>
      <c r="H1322" s="154">
        <v>38.378554273399999</v>
      </c>
      <c r="I1322" s="154">
        <v>0</v>
      </c>
      <c r="J1322" s="155">
        <f t="shared" si="261"/>
        <v>1</v>
      </c>
      <c r="K1322" s="155">
        <f t="shared" si="262"/>
        <v>0</v>
      </c>
      <c r="L1322" s="155">
        <f>IF(F1322="Current ASP",IF(ISERROR(VLOOKUP(A1322,#REF!,3,FALSE)),1,1-VLOOKUP(A1322,#REF!,3,FALSE)),0)</f>
        <v>1</v>
      </c>
      <c r="M1322" s="137">
        <v>1839</v>
      </c>
      <c r="N1322" s="154">
        <f t="shared" si="263"/>
        <v>0</v>
      </c>
      <c r="O1322" s="154">
        <f t="shared" si="264"/>
        <v>1839</v>
      </c>
      <c r="P1322" s="154">
        <f t="shared" si="265"/>
        <v>0</v>
      </c>
      <c r="Q1322" s="154">
        <v>265.56071017488887</v>
      </c>
      <c r="R1322" s="154">
        <f t="shared" si="266"/>
        <v>0</v>
      </c>
      <c r="S1322" s="154">
        <f t="shared" si="267"/>
        <v>265.56071017488887</v>
      </c>
      <c r="T1322" s="154">
        <f t="shared" si="268"/>
        <v>0</v>
      </c>
      <c r="U1322" s="154">
        <f t="shared" si="269"/>
        <v>0</v>
      </c>
      <c r="V1322" s="154">
        <f t="shared" si="270"/>
        <v>2104.5607101748888</v>
      </c>
      <c r="W1322" s="154">
        <f t="shared" si="271"/>
        <v>0</v>
      </c>
      <c r="X1322" s="137">
        <f t="shared" si="272"/>
        <v>0</v>
      </c>
      <c r="Y1322" s="137">
        <f t="shared" si="273"/>
        <v>0</v>
      </c>
    </row>
    <row r="1323" spans="1:25">
      <c r="A1323" s="153">
        <v>3237</v>
      </c>
      <c r="B1323" s="153" t="s">
        <v>164</v>
      </c>
      <c r="C1323" s="153" t="s">
        <v>165</v>
      </c>
      <c r="D1323" s="153" t="s">
        <v>456</v>
      </c>
      <c r="E1323" s="153" t="s">
        <v>133</v>
      </c>
      <c r="F1323" s="136" t="s">
        <v>206</v>
      </c>
      <c r="G1323" s="154">
        <v>26.442943437899999</v>
      </c>
      <c r="H1323" s="154">
        <v>26.442943437899999</v>
      </c>
      <c r="I1323" s="154">
        <v>0</v>
      </c>
      <c r="J1323" s="155">
        <f t="shared" si="261"/>
        <v>1</v>
      </c>
      <c r="K1323" s="155">
        <f t="shared" si="262"/>
        <v>0</v>
      </c>
      <c r="L1323" s="155">
        <f>IF(F1323="Current ASP",IF(ISERROR(VLOOKUP(A1323,#REF!,3,FALSE)),1,1-VLOOKUP(A1323,#REF!,3,FALSE)),0)</f>
        <v>1</v>
      </c>
      <c r="M1323" s="137">
        <v>1052.52888132</v>
      </c>
      <c r="N1323" s="154">
        <f t="shared" si="263"/>
        <v>0</v>
      </c>
      <c r="O1323" s="154">
        <f t="shared" si="264"/>
        <v>1052.52888132</v>
      </c>
      <c r="P1323" s="154">
        <f t="shared" si="265"/>
        <v>0</v>
      </c>
      <c r="Q1323" s="154">
        <v>442.42811678361801</v>
      </c>
      <c r="R1323" s="154">
        <f t="shared" si="266"/>
        <v>0</v>
      </c>
      <c r="S1323" s="154">
        <f t="shared" si="267"/>
        <v>442.42811678361801</v>
      </c>
      <c r="T1323" s="154">
        <f t="shared" si="268"/>
        <v>0</v>
      </c>
      <c r="U1323" s="154">
        <f t="shared" si="269"/>
        <v>0</v>
      </c>
      <c r="V1323" s="154">
        <f t="shared" si="270"/>
        <v>1494.9569981036179</v>
      </c>
      <c r="W1323" s="154">
        <f t="shared" si="271"/>
        <v>0</v>
      </c>
      <c r="X1323" s="137">
        <f t="shared" si="272"/>
        <v>0</v>
      </c>
      <c r="Y1323" s="137">
        <f t="shared" si="273"/>
        <v>0</v>
      </c>
    </row>
    <row r="1324" spans="1:25">
      <c r="A1324" s="153">
        <v>3238</v>
      </c>
      <c r="B1324" s="153" t="s">
        <v>164</v>
      </c>
      <c r="C1324" s="153" t="s">
        <v>226</v>
      </c>
      <c r="D1324" s="153" t="s">
        <v>454</v>
      </c>
      <c r="E1324" s="153" t="s">
        <v>133</v>
      </c>
      <c r="F1324" s="136" t="s">
        <v>206</v>
      </c>
      <c r="G1324" s="154">
        <v>22.4128033786</v>
      </c>
      <c r="H1324" s="154">
        <v>22.4128033786</v>
      </c>
      <c r="I1324" s="154">
        <v>0</v>
      </c>
      <c r="J1324" s="155">
        <f t="shared" si="261"/>
        <v>1</v>
      </c>
      <c r="K1324" s="155">
        <f t="shared" si="262"/>
        <v>0</v>
      </c>
      <c r="L1324" s="155">
        <f>IF(F1324="Current ASP",IF(ISERROR(VLOOKUP(A1324,#REF!,3,FALSE)),1,1-VLOOKUP(A1324,#REF!,3,FALSE)),0)</f>
        <v>1</v>
      </c>
      <c r="M1324" s="137">
        <v>1047</v>
      </c>
      <c r="N1324" s="154">
        <f t="shared" si="263"/>
        <v>0</v>
      </c>
      <c r="O1324" s="154">
        <f t="shared" si="264"/>
        <v>1047</v>
      </c>
      <c r="P1324" s="154">
        <f t="shared" si="265"/>
        <v>0</v>
      </c>
      <c r="Q1324" s="154">
        <v>98.01833626036877</v>
      </c>
      <c r="R1324" s="154">
        <f t="shared" si="266"/>
        <v>0</v>
      </c>
      <c r="S1324" s="154">
        <f t="shared" si="267"/>
        <v>98.01833626036877</v>
      </c>
      <c r="T1324" s="154">
        <f t="shared" si="268"/>
        <v>0</v>
      </c>
      <c r="U1324" s="154">
        <f t="shared" si="269"/>
        <v>0</v>
      </c>
      <c r="V1324" s="154">
        <f t="shared" si="270"/>
        <v>1145.0183362603689</v>
      </c>
      <c r="W1324" s="154">
        <f t="shared" si="271"/>
        <v>0</v>
      </c>
      <c r="X1324" s="137">
        <f t="shared" si="272"/>
        <v>0</v>
      </c>
      <c r="Y1324" s="137">
        <f t="shared" si="273"/>
        <v>0</v>
      </c>
    </row>
    <row r="1325" spans="1:25">
      <c r="A1325" s="153">
        <v>3239</v>
      </c>
      <c r="B1325" s="153" t="s">
        <v>164</v>
      </c>
      <c r="C1325" s="153" t="s">
        <v>226</v>
      </c>
      <c r="D1325" s="153" t="s">
        <v>457</v>
      </c>
      <c r="E1325" s="153" t="s">
        <v>133</v>
      </c>
      <c r="F1325" s="136" t="s">
        <v>206</v>
      </c>
      <c r="G1325" s="154">
        <v>10.3137466198</v>
      </c>
      <c r="H1325" s="154">
        <v>10.3137466198</v>
      </c>
      <c r="I1325" s="154">
        <v>0</v>
      </c>
      <c r="J1325" s="155">
        <f t="shared" si="261"/>
        <v>1</v>
      </c>
      <c r="K1325" s="155">
        <f t="shared" si="262"/>
        <v>0</v>
      </c>
      <c r="L1325" s="155">
        <f>IF(F1325="Current ASP",IF(ISERROR(VLOOKUP(A1325,#REF!,3,FALSE)),1,1-VLOOKUP(A1325,#REF!,3,FALSE)),0)</f>
        <v>1</v>
      </c>
      <c r="M1325" s="137">
        <v>0</v>
      </c>
      <c r="N1325" s="154">
        <f t="shared" si="263"/>
        <v>0</v>
      </c>
      <c r="O1325" s="154">
        <f t="shared" si="264"/>
        <v>0</v>
      </c>
      <c r="P1325" s="154">
        <f t="shared" si="265"/>
        <v>0</v>
      </c>
      <c r="Q1325" s="154">
        <v>602.17694491211489</v>
      </c>
      <c r="R1325" s="154">
        <f t="shared" si="266"/>
        <v>0</v>
      </c>
      <c r="S1325" s="154">
        <f t="shared" si="267"/>
        <v>602.17694491211489</v>
      </c>
      <c r="T1325" s="154">
        <f t="shared" si="268"/>
        <v>0</v>
      </c>
      <c r="U1325" s="154">
        <f t="shared" si="269"/>
        <v>0</v>
      </c>
      <c r="V1325" s="154">
        <f t="shared" si="270"/>
        <v>602.17694491211489</v>
      </c>
      <c r="W1325" s="154">
        <f t="shared" si="271"/>
        <v>0</v>
      </c>
      <c r="X1325" s="137">
        <f t="shared" si="272"/>
        <v>0</v>
      </c>
      <c r="Y1325" s="137">
        <f t="shared" si="273"/>
        <v>0</v>
      </c>
    </row>
    <row r="1326" spans="1:25">
      <c r="A1326" s="153">
        <v>3240</v>
      </c>
      <c r="B1326" s="153" t="s">
        <v>164</v>
      </c>
      <c r="C1326" s="153" t="s">
        <v>165</v>
      </c>
      <c r="D1326" s="153" t="s">
        <v>456</v>
      </c>
      <c r="E1326" s="153" t="s">
        <v>133</v>
      </c>
      <c r="F1326" s="136" t="s">
        <v>206</v>
      </c>
      <c r="G1326" s="154">
        <v>31.72526547699</v>
      </c>
      <c r="H1326" s="154">
        <v>26.760242758099999</v>
      </c>
      <c r="I1326" s="154">
        <v>4.9650227188900002</v>
      </c>
      <c r="J1326" s="155">
        <f t="shared" si="261"/>
        <v>0.84349941145516716</v>
      </c>
      <c r="K1326" s="155">
        <f t="shared" si="262"/>
        <v>0.15650058854483284</v>
      </c>
      <c r="L1326" s="155">
        <f>IF(F1326="Current ASP",IF(ISERROR(VLOOKUP(A1326,#REF!,3,FALSE)),1,1-VLOOKUP(A1326,#REF!,3,FALSE)),0)</f>
        <v>1</v>
      </c>
      <c r="M1326" s="137">
        <v>37.011524655300001</v>
      </c>
      <c r="N1326" s="154">
        <f t="shared" si="263"/>
        <v>0</v>
      </c>
      <c r="O1326" s="154">
        <f t="shared" si="264"/>
        <v>31.219199263803958</v>
      </c>
      <c r="P1326" s="154">
        <f t="shared" si="265"/>
        <v>5.7923253914960418</v>
      </c>
      <c r="Q1326" s="154">
        <v>42.327636964561016</v>
      </c>
      <c r="R1326" s="154">
        <f t="shared" si="266"/>
        <v>0</v>
      </c>
      <c r="S1326" s="154">
        <f t="shared" si="267"/>
        <v>35.703336867895196</v>
      </c>
      <c r="T1326" s="154">
        <f t="shared" si="268"/>
        <v>6.624300096665821</v>
      </c>
      <c r="U1326" s="154">
        <f t="shared" si="269"/>
        <v>0</v>
      </c>
      <c r="V1326" s="154">
        <f t="shared" si="270"/>
        <v>66.922536131699161</v>
      </c>
      <c r="W1326" s="154">
        <f t="shared" si="271"/>
        <v>12.416625488161863</v>
      </c>
      <c r="X1326" s="137">
        <f t="shared" si="272"/>
        <v>5.7923253914960418</v>
      </c>
      <c r="Y1326" s="137">
        <f t="shared" si="273"/>
        <v>6.624300096665821</v>
      </c>
    </row>
    <row r="1327" spans="1:25">
      <c r="A1327" s="153">
        <v>3309</v>
      </c>
      <c r="B1327" s="153" t="s">
        <v>164</v>
      </c>
      <c r="C1327" s="153" t="s">
        <v>226</v>
      </c>
      <c r="D1327" s="153" t="s">
        <v>460</v>
      </c>
      <c r="E1327" s="153" t="s">
        <v>133</v>
      </c>
      <c r="F1327" s="136" t="s">
        <v>206</v>
      </c>
      <c r="G1327" s="154">
        <v>175.72200101799999</v>
      </c>
      <c r="H1327" s="154">
        <v>0</v>
      </c>
      <c r="I1327" s="154">
        <v>175.72200101799999</v>
      </c>
      <c r="J1327" s="155">
        <f t="shared" si="261"/>
        <v>0</v>
      </c>
      <c r="K1327" s="155">
        <f t="shared" si="262"/>
        <v>1</v>
      </c>
      <c r="L1327" s="155">
        <f>IF(F1327="Current ASP",IF(ISERROR(VLOOKUP(A1327,#REF!,3,FALSE)),1,1-VLOOKUP(A1327,#REF!,3,FALSE)),0)</f>
        <v>1</v>
      </c>
      <c r="M1327" s="137">
        <v>10554.0535495</v>
      </c>
      <c r="N1327" s="154">
        <f t="shared" si="263"/>
        <v>0</v>
      </c>
      <c r="O1327" s="154">
        <f t="shared" si="264"/>
        <v>0</v>
      </c>
      <c r="P1327" s="154">
        <f t="shared" si="265"/>
        <v>10554.0535495</v>
      </c>
      <c r="Q1327" s="154">
        <v>50.084595275881874</v>
      </c>
      <c r="R1327" s="154">
        <f t="shared" si="266"/>
        <v>0</v>
      </c>
      <c r="S1327" s="154">
        <f t="shared" si="267"/>
        <v>0</v>
      </c>
      <c r="T1327" s="154">
        <f t="shared" si="268"/>
        <v>50.084595275881874</v>
      </c>
      <c r="U1327" s="154">
        <f t="shared" si="269"/>
        <v>0</v>
      </c>
      <c r="V1327" s="154">
        <f t="shared" si="270"/>
        <v>0</v>
      </c>
      <c r="W1327" s="154">
        <f t="shared" si="271"/>
        <v>10604.138144775883</v>
      </c>
      <c r="X1327" s="137">
        <f t="shared" si="272"/>
        <v>10554.0535495</v>
      </c>
      <c r="Y1327" s="137">
        <f t="shared" si="273"/>
        <v>50.084595275881874</v>
      </c>
    </row>
    <row r="1328" spans="1:25">
      <c r="A1328" s="153">
        <v>3310</v>
      </c>
      <c r="B1328" s="153" t="s">
        <v>164</v>
      </c>
      <c r="C1328" s="153" t="s">
        <v>226</v>
      </c>
      <c r="D1328" s="153" t="s">
        <v>460</v>
      </c>
      <c r="E1328" s="153" t="s">
        <v>133</v>
      </c>
      <c r="F1328" s="136" t="s">
        <v>206</v>
      </c>
      <c r="G1328" s="154">
        <v>72.833503593675005</v>
      </c>
      <c r="H1328" s="154">
        <v>0</v>
      </c>
      <c r="I1328" s="154">
        <v>72.833503593675005</v>
      </c>
      <c r="J1328" s="155">
        <f t="shared" si="261"/>
        <v>0</v>
      </c>
      <c r="K1328" s="155">
        <f t="shared" si="262"/>
        <v>1</v>
      </c>
      <c r="L1328" s="155">
        <f>IF(F1328="Current ASP",IF(ISERROR(VLOOKUP(A1328,#REF!,3,FALSE)),1,1-VLOOKUP(A1328,#REF!,3,FALSE)),0)</f>
        <v>1</v>
      </c>
      <c r="M1328" s="137">
        <v>3736.5013728499998</v>
      </c>
      <c r="N1328" s="154">
        <f t="shared" si="263"/>
        <v>0</v>
      </c>
      <c r="O1328" s="154">
        <f t="shared" si="264"/>
        <v>0</v>
      </c>
      <c r="P1328" s="154">
        <f t="shared" si="265"/>
        <v>3736.5013728499998</v>
      </c>
      <c r="Q1328" s="154">
        <v>86.902499463526695</v>
      </c>
      <c r="R1328" s="154">
        <f t="shared" si="266"/>
        <v>0</v>
      </c>
      <c r="S1328" s="154">
        <f t="shared" si="267"/>
        <v>0</v>
      </c>
      <c r="T1328" s="154">
        <f t="shared" si="268"/>
        <v>86.902499463526695</v>
      </c>
      <c r="U1328" s="154">
        <f t="shared" si="269"/>
        <v>0</v>
      </c>
      <c r="V1328" s="154">
        <f t="shared" si="270"/>
        <v>0</v>
      </c>
      <c r="W1328" s="154">
        <f t="shared" si="271"/>
        <v>3823.4038723135263</v>
      </c>
      <c r="X1328" s="137">
        <f t="shared" si="272"/>
        <v>3736.5013728499998</v>
      </c>
      <c r="Y1328" s="137">
        <f t="shared" si="273"/>
        <v>86.902499463526695</v>
      </c>
    </row>
    <row r="1329" spans="1:25">
      <c r="A1329" s="153">
        <v>3311</v>
      </c>
      <c r="B1329" s="153" t="s">
        <v>164</v>
      </c>
      <c r="C1329" s="153" t="s">
        <v>226</v>
      </c>
      <c r="D1329" s="153" t="s">
        <v>433</v>
      </c>
      <c r="E1329" s="153" t="s">
        <v>133</v>
      </c>
      <c r="F1329" s="136" t="s">
        <v>206</v>
      </c>
      <c r="G1329" s="154">
        <v>79.252413978500002</v>
      </c>
      <c r="H1329" s="154">
        <v>77.974829214400003</v>
      </c>
      <c r="I1329" s="154">
        <v>1.2775847641</v>
      </c>
      <c r="J1329" s="155">
        <f t="shared" si="261"/>
        <v>0.98387954763817553</v>
      </c>
      <c r="K1329" s="155">
        <f t="shared" si="262"/>
        <v>1.6120452361824467E-2</v>
      </c>
      <c r="L1329" s="155">
        <f>IF(F1329="Current ASP",IF(ISERROR(VLOOKUP(A1329,#REF!,3,FALSE)),1,1-VLOOKUP(A1329,#REF!,3,FALSE)),0)</f>
        <v>1</v>
      </c>
      <c r="M1329" s="137">
        <v>4994.03</v>
      </c>
      <c r="N1329" s="154">
        <f t="shared" si="263"/>
        <v>0</v>
      </c>
      <c r="O1329" s="154">
        <f t="shared" si="264"/>
        <v>4913.5239772914774</v>
      </c>
      <c r="P1329" s="154">
        <f t="shared" si="265"/>
        <v>80.506022708522238</v>
      </c>
      <c r="Q1329" s="154">
        <v>436.99924155353938</v>
      </c>
      <c r="R1329" s="154">
        <f t="shared" si="266"/>
        <v>0</v>
      </c>
      <c r="S1329" s="154">
        <f t="shared" si="267"/>
        <v>429.9546160979221</v>
      </c>
      <c r="T1329" s="154">
        <f t="shared" si="268"/>
        <v>7.0446254556172541</v>
      </c>
      <c r="U1329" s="154">
        <f t="shared" si="269"/>
        <v>0</v>
      </c>
      <c r="V1329" s="154">
        <f t="shared" si="270"/>
        <v>5343.4785933894</v>
      </c>
      <c r="W1329" s="154">
        <f t="shared" si="271"/>
        <v>87.550648164139488</v>
      </c>
      <c r="X1329" s="137">
        <f t="shared" si="272"/>
        <v>80.506022708522238</v>
      </c>
      <c r="Y1329" s="137">
        <f t="shared" si="273"/>
        <v>7.0446254556172541</v>
      </c>
    </row>
    <row r="1330" spans="1:25">
      <c r="A1330" s="153">
        <v>3312</v>
      </c>
      <c r="B1330" s="153" t="s">
        <v>164</v>
      </c>
      <c r="C1330" s="153" t="s">
        <v>226</v>
      </c>
      <c r="D1330" s="153" t="s">
        <v>433</v>
      </c>
      <c r="E1330" s="153" t="s">
        <v>133</v>
      </c>
      <c r="F1330" s="136" t="s">
        <v>206</v>
      </c>
      <c r="G1330" s="154">
        <v>80.4540321068</v>
      </c>
      <c r="H1330" s="154">
        <v>80.4540321068</v>
      </c>
      <c r="I1330" s="154">
        <v>0</v>
      </c>
      <c r="J1330" s="155">
        <f t="shared" si="261"/>
        <v>1</v>
      </c>
      <c r="K1330" s="155">
        <f t="shared" si="262"/>
        <v>0</v>
      </c>
      <c r="L1330" s="155">
        <f>IF(F1330="Current ASP",IF(ISERROR(VLOOKUP(A1330,#REF!,3,FALSE)),1,1-VLOOKUP(A1330,#REF!,3,FALSE)),0)</f>
        <v>1</v>
      </c>
      <c r="M1330" s="137">
        <v>4198</v>
      </c>
      <c r="N1330" s="154">
        <f t="shared" si="263"/>
        <v>0</v>
      </c>
      <c r="O1330" s="154">
        <f t="shared" si="264"/>
        <v>4198</v>
      </c>
      <c r="P1330" s="154">
        <f t="shared" si="265"/>
        <v>0</v>
      </c>
      <c r="Q1330" s="154">
        <v>448.8029158275329</v>
      </c>
      <c r="R1330" s="154">
        <f t="shared" si="266"/>
        <v>0</v>
      </c>
      <c r="S1330" s="154">
        <f t="shared" si="267"/>
        <v>448.8029158275329</v>
      </c>
      <c r="T1330" s="154">
        <f t="shared" si="268"/>
        <v>0</v>
      </c>
      <c r="U1330" s="154">
        <f t="shared" si="269"/>
        <v>0</v>
      </c>
      <c r="V1330" s="154">
        <f t="shared" si="270"/>
        <v>4646.8029158275331</v>
      </c>
      <c r="W1330" s="154">
        <f t="shared" si="271"/>
        <v>0</v>
      </c>
      <c r="X1330" s="137">
        <f t="shared" si="272"/>
        <v>0</v>
      </c>
      <c r="Y1330" s="137">
        <f t="shared" si="273"/>
        <v>0</v>
      </c>
    </row>
    <row r="1331" spans="1:25">
      <c r="A1331" s="153">
        <v>3313</v>
      </c>
      <c r="B1331" s="153" t="s">
        <v>164</v>
      </c>
      <c r="C1331" s="153" t="s">
        <v>226</v>
      </c>
      <c r="D1331" s="153" t="s">
        <v>433</v>
      </c>
      <c r="E1331" s="153" t="s">
        <v>133</v>
      </c>
      <c r="F1331" s="136" t="s">
        <v>206</v>
      </c>
      <c r="G1331" s="154">
        <v>71.913922306399996</v>
      </c>
      <c r="H1331" s="154">
        <v>71.913922306399996</v>
      </c>
      <c r="I1331" s="154">
        <v>0</v>
      </c>
      <c r="J1331" s="155">
        <f t="shared" si="261"/>
        <v>1</v>
      </c>
      <c r="K1331" s="155">
        <f t="shared" si="262"/>
        <v>0</v>
      </c>
      <c r="L1331" s="155">
        <f>IF(F1331="Current ASP",IF(ISERROR(VLOOKUP(A1331,#REF!,3,FALSE)),1,1-VLOOKUP(A1331,#REF!,3,FALSE)),0)</f>
        <v>1</v>
      </c>
      <c r="M1331" s="137">
        <v>3604.85</v>
      </c>
      <c r="N1331" s="154">
        <f t="shared" si="263"/>
        <v>0</v>
      </c>
      <c r="O1331" s="154">
        <f t="shared" si="264"/>
        <v>3604.85</v>
      </c>
      <c r="P1331" s="154">
        <f t="shared" si="265"/>
        <v>0</v>
      </c>
      <c r="Q1331" s="154">
        <v>296.44779012671904</v>
      </c>
      <c r="R1331" s="154">
        <f t="shared" si="266"/>
        <v>0</v>
      </c>
      <c r="S1331" s="154">
        <f t="shared" si="267"/>
        <v>296.44779012671904</v>
      </c>
      <c r="T1331" s="154">
        <f t="shared" si="268"/>
        <v>0</v>
      </c>
      <c r="U1331" s="154">
        <f t="shared" si="269"/>
        <v>0</v>
      </c>
      <c r="V1331" s="154">
        <f t="shared" si="270"/>
        <v>3901.2977901267191</v>
      </c>
      <c r="W1331" s="154">
        <f t="shared" si="271"/>
        <v>0</v>
      </c>
      <c r="X1331" s="137">
        <f t="shared" si="272"/>
        <v>0</v>
      </c>
      <c r="Y1331" s="137">
        <f t="shared" si="273"/>
        <v>0</v>
      </c>
    </row>
    <row r="1332" spans="1:25">
      <c r="A1332" s="153">
        <v>3314</v>
      </c>
      <c r="B1332" s="153" t="s">
        <v>164</v>
      </c>
      <c r="C1332" s="153" t="s">
        <v>226</v>
      </c>
      <c r="D1332" s="153" t="s">
        <v>433</v>
      </c>
      <c r="E1332" s="153" t="s">
        <v>133</v>
      </c>
      <c r="F1332" s="136" t="s">
        <v>206</v>
      </c>
      <c r="G1332" s="154">
        <v>142.14484775500259</v>
      </c>
      <c r="H1332" s="154">
        <v>142.139975553</v>
      </c>
      <c r="I1332" s="154">
        <v>4.8722020026E-3</v>
      </c>
      <c r="J1332" s="155">
        <f t="shared" si="261"/>
        <v>0.99996572368200787</v>
      </c>
      <c r="K1332" s="155">
        <f t="shared" si="262"/>
        <v>3.4276317992132377E-5</v>
      </c>
      <c r="L1332" s="155">
        <f>IF(F1332="Current ASP",IF(ISERROR(VLOOKUP(A1332,#REF!,3,FALSE)),1,1-VLOOKUP(A1332,#REF!,3,FALSE)),0)</f>
        <v>1</v>
      </c>
      <c r="M1332" s="137">
        <v>6732.8620000000001</v>
      </c>
      <c r="N1332" s="154">
        <f t="shared" si="263"/>
        <v>0</v>
      </c>
      <c r="O1332" s="154">
        <f t="shared" si="264"/>
        <v>6732.6312222810911</v>
      </c>
      <c r="P1332" s="154">
        <f t="shared" si="265"/>
        <v>0.23077771890914439</v>
      </c>
      <c r="Q1332" s="154">
        <v>3780.323534913146</v>
      </c>
      <c r="R1332" s="154">
        <f t="shared" si="266"/>
        <v>0</v>
      </c>
      <c r="S1332" s="154">
        <f t="shared" si="267"/>
        <v>3780.19395934155</v>
      </c>
      <c r="T1332" s="154">
        <f t="shared" si="268"/>
        <v>0.12957557159582495</v>
      </c>
      <c r="U1332" s="154">
        <f t="shared" si="269"/>
        <v>0</v>
      </c>
      <c r="V1332" s="154">
        <f t="shared" si="270"/>
        <v>10512.82518162264</v>
      </c>
      <c r="W1332" s="154">
        <f t="shared" si="271"/>
        <v>0.36035329050496934</v>
      </c>
      <c r="X1332" s="137">
        <f t="shared" si="272"/>
        <v>0.23077771890914439</v>
      </c>
      <c r="Y1332" s="137">
        <f t="shared" si="273"/>
        <v>0.12957557159582495</v>
      </c>
    </row>
    <row r="1333" spans="1:25">
      <c r="A1333" s="153">
        <v>3315</v>
      </c>
      <c r="B1333" s="153" t="s">
        <v>164</v>
      </c>
      <c r="C1333" s="153" t="s">
        <v>226</v>
      </c>
      <c r="D1333" s="153" t="s">
        <v>461</v>
      </c>
      <c r="E1333" s="153" t="s">
        <v>133</v>
      </c>
      <c r="F1333" s="136" t="s">
        <v>206</v>
      </c>
      <c r="G1333" s="154">
        <v>61.571593206245694</v>
      </c>
      <c r="H1333" s="154">
        <v>34.28189111719999</v>
      </c>
      <c r="I1333" s="154">
        <v>27.289702089045701</v>
      </c>
      <c r="J1333" s="155">
        <f t="shared" si="261"/>
        <v>0.5567809655723267</v>
      </c>
      <c r="K1333" s="155">
        <f t="shared" si="262"/>
        <v>0.4432190344276733</v>
      </c>
      <c r="L1333" s="155">
        <f>IF(F1333="Current ASP",IF(ISERROR(VLOOKUP(A1333,#REF!,3,FALSE)),1,1-VLOOKUP(A1333,#REF!,3,FALSE)),0)</f>
        <v>1</v>
      </c>
      <c r="M1333" s="137">
        <v>5511.8523282300002</v>
      </c>
      <c r="N1333" s="154">
        <f t="shared" si="263"/>
        <v>0</v>
      </c>
      <c r="O1333" s="154">
        <f t="shared" si="264"/>
        <v>3068.8944614039765</v>
      </c>
      <c r="P1333" s="154">
        <f t="shared" si="265"/>
        <v>2442.9578668260237</v>
      </c>
      <c r="Q1333" s="154">
        <v>1.7060989501592909E-5</v>
      </c>
      <c r="R1333" s="154">
        <f t="shared" si="266"/>
        <v>0</v>
      </c>
      <c r="S1333" s="154">
        <f t="shared" si="267"/>
        <v>9.4992342083162288E-6</v>
      </c>
      <c r="T1333" s="154">
        <f t="shared" si="268"/>
        <v>7.5617552932766804E-6</v>
      </c>
      <c r="U1333" s="154">
        <f t="shared" si="269"/>
        <v>0</v>
      </c>
      <c r="V1333" s="154">
        <f t="shared" si="270"/>
        <v>3068.8944709032107</v>
      </c>
      <c r="W1333" s="154">
        <f t="shared" si="271"/>
        <v>2442.9578743877792</v>
      </c>
      <c r="X1333" s="137">
        <f t="shared" si="272"/>
        <v>2442.9578668260237</v>
      </c>
      <c r="Y1333" s="137">
        <f t="shared" si="273"/>
        <v>7.5617552932766804E-6</v>
      </c>
    </row>
    <row r="1334" spans="1:25">
      <c r="A1334" s="153">
        <v>3316</v>
      </c>
      <c r="B1334" s="153" t="s">
        <v>164</v>
      </c>
      <c r="C1334" s="153" t="s">
        <v>226</v>
      </c>
      <c r="D1334" s="153" t="s">
        <v>460</v>
      </c>
      <c r="E1334" s="153" t="s">
        <v>133</v>
      </c>
      <c r="F1334" s="136" t="s">
        <v>206</v>
      </c>
      <c r="G1334" s="154">
        <v>63.967449106364924</v>
      </c>
      <c r="H1334" s="154">
        <v>1.1440886492408708E-4</v>
      </c>
      <c r="I1334" s="154">
        <v>63.9673346975</v>
      </c>
      <c r="J1334" s="155">
        <f t="shared" si="261"/>
        <v>1.7885481838403199E-6</v>
      </c>
      <c r="K1334" s="155">
        <f t="shared" si="262"/>
        <v>0.99999821145181611</v>
      </c>
      <c r="L1334" s="155">
        <f>IF(F1334="Current ASP",IF(ISERROR(VLOOKUP(A1334,#REF!,3,FALSE)),1,1-VLOOKUP(A1334,#REF!,3,FALSE)),0)</f>
        <v>1</v>
      </c>
      <c r="M1334" s="137">
        <v>3315.3431887299998</v>
      </c>
      <c r="N1334" s="154">
        <f t="shared" si="263"/>
        <v>0</v>
      </c>
      <c r="O1334" s="154">
        <f t="shared" si="264"/>
        <v>5.9296510390104158E-3</v>
      </c>
      <c r="P1334" s="154">
        <f t="shared" si="265"/>
        <v>3315.3372590789609</v>
      </c>
      <c r="Q1334" s="154">
        <v>50.168837867076881</v>
      </c>
      <c r="R1334" s="154">
        <f t="shared" si="266"/>
        <v>0</v>
      </c>
      <c r="S1334" s="154">
        <f t="shared" si="267"/>
        <v>8.9729383852539822E-5</v>
      </c>
      <c r="T1334" s="154">
        <f t="shared" si="268"/>
        <v>50.168748137693029</v>
      </c>
      <c r="U1334" s="154">
        <f t="shared" si="269"/>
        <v>0</v>
      </c>
      <c r="V1334" s="154">
        <f t="shared" si="270"/>
        <v>6.019380422862956E-3</v>
      </c>
      <c r="W1334" s="154">
        <f t="shared" si="271"/>
        <v>3365.5060072166539</v>
      </c>
      <c r="X1334" s="137">
        <f t="shared" si="272"/>
        <v>3315.3372590789609</v>
      </c>
      <c r="Y1334" s="137">
        <f t="shared" si="273"/>
        <v>50.168748137693029</v>
      </c>
    </row>
    <row r="1335" spans="1:25">
      <c r="A1335" s="153">
        <v>3317</v>
      </c>
      <c r="B1335" s="153" t="s">
        <v>164</v>
      </c>
      <c r="C1335" s="153" t="s">
        <v>226</v>
      </c>
      <c r="D1335" s="153" t="s">
        <v>460</v>
      </c>
      <c r="E1335" s="153" t="s">
        <v>133</v>
      </c>
      <c r="F1335" s="136" t="s">
        <v>270</v>
      </c>
      <c r="G1335" s="154">
        <v>129.02715559399999</v>
      </c>
      <c r="H1335" s="154">
        <v>0</v>
      </c>
      <c r="I1335" s="154">
        <v>129.02715559399999</v>
      </c>
      <c r="J1335" s="155">
        <f t="shared" si="261"/>
        <v>0</v>
      </c>
      <c r="K1335" s="155">
        <f t="shared" si="262"/>
        <v>1</v>
      </c>
      <c r="L1335" s="155">
        <f>IF(F1335="Current ASP",IF(ISERROR(VLOOKUP(A1335,#REF!,3,FALSE)),1,1-VLOOKUP(A1335,#REF!,3,FALSE)),0)</f>
        <v>0</v>
      </c>
      <c r="M1335" s="137">
        <v>9456.7902357500006</v>
      </c>
      <c r="N1335" s="154">
        <f t="shared" si="263"/>
        <v>0</v>
      </c>
      <c r="O1335" s="154">
        <f t="shared" si="264"/>
        <v>0</v>
      </c>
      <c r="P1335" s="154">
        <f t="shared" si="265"/>
        <v>9456.7902357500006</v>
      </c>
      <c r="Q1335" s="154">
        <v>50.056279600417675</v>
      </c>
      <c r="R1335" s="154">
        <f t="shared" si="266"/>
        <v>0</v>
      </c>
      <c r="S1335" s="154">
        <f t="shared" si="267"/>
        <v>0</v>
      </c>
      <c r="T1335" s="154">
        <f t="shared" si="268"/>
        <v>50.056279600417675</v>
      </c>
      <c r="U1335" s="154">
        <f t="shared" si="269"/>
        <v>0</v>
      </c>
      <c r="V1335" s="154">
        <f t="shared" si="270"/>
        <v>0</v>
      </c>
      <c r="W1335" s="154">
        <f t="shared" si="271"/>
        <v>9506.8465153504185</v>
      </c>
      <c r="X1335" s="137">
        <f t="shared" si="272"/>
        <v>0</v>
      </c>
      <c r="Y1335" s="137">
        <f t="shared" si="273"/>
        <v>0</v>
      </c>
    </row>
    <row r="1336" spans="1:25">
      <c r="A1336" s="153">
        <v>3318</v>
      </c>
      <c r="B1336" s="153" t="s">
        <v>164</v>
      </c>
      <c r="C1336" s="153" t="s">
        <v>226</v>
      </c>
      <c r="D1336" s="153" t="s">
        <v>460</v>
      </c>
      <c r="E1336" s="153" t="s">
        <v>133</v>
      </c>
      <c r="F1336" s="136" t="s">
        <v>270</v>
      </c>
      <c r="G1336" s="154">
        <v>130.51035573199999</v>
      </c>
      <c r="H1336" s="154">
        <v>0</v>
      </c>
      <c r="I1336" s="154">
        <v>130.51035573199999</v>
      </c>
      <c r="J1336" s="155">
        <f t="shared" si="261"/>
        <v>0</v>
      </c>
      <c r="K1336" s="155">
        <f t="shared" si="262"/>
        <v>1</v>
      </c>
      <c r="L1336" s="155">
        <f>IF(F1336="Current ASP",IF(ISERROR(VLOOKUP(A1336,#REF!,3,FALSE)),1,1-VLOOKUP(A1336,#REF!,3,FALSE)),0)</f>
        <v>0</v>
      </c>
      <c r="M1336" s="137">
        <v>6563.1138613200001</v>
      </c>
      <c r="N1336" s="154">
        <f t="shared" si="263"/>
        <v>0</v>
      </c>
      <c r="O1336" s="154">
        <f t="shared" si="264"/>
        <v>0</v>
      </c>
      <c r="P1336" s="154">
        <f t="shared" si="265"/>
        <v>6563.1138613200001</v>
      </c>
      <c r="Q1336" s="154">
        <v>50.168837962000055</v>
      </c>
      <c r="R1336" s="154">
        <f t="shared" si="266"/>
        <v>0</v>
      </c>
      <c r="S1336" s="154">
        <f t="shared" si="267"/>
        <v>0</v>
      </c>
      <c r="T1336" s="154">
        <f t="shared" si="268"/>
        <v>50.168837962000055</v>
      </c>
      <c r="U1336" s="154">
        <f t="shared" si="269"/>
        <v>0</v>
      </c>
      <c r="V1336" s="154">
        <f t="shared" si="270"/>
        <v>0</v>
      </c>
      <c r="W1336" s="154">
        <f t="shared" si="271"/>
        <v>6613.2826992820001</v>
      </c>
      <c r="X1336" s="137">
        <f t="shared" si="272"/>
        <v>0</v>
      </c>
      <c r="Y1336" s="137">
        <f t="shared" si="273"/>
        <v>0</v>
      </c>
    </row>
    <row r="1337" spans="1:25">
      <c r="A1337" s="153">
        <v>3323</v>
      </c>
      <c r="B1337" s="153" t="s">
        <v>164</v>
      </c>
      <c r="C1337" s="153" t="s">
        <v>226</v>
      </c>
      <c r="D1337" s="153" t="s">
        <v>462</v>
      </c>
      <c r="E1337" s="153" t="s">
        <v>133</v>
      </c>
      <c r="F1337" s="136" t="s">
        <v>270</v>
      </c>
      <c r="G1337" s="154">
        <v>130.51851934000001</v>
      </c>
      <c r="H1337" s="154">
        <v>0</v>
      </c>
      <c r="I1337" s="154">
        <v>130.51851934000001</v>
      </c>
      <c r="J1337" s="155">
        <f t="shared" si="261"/>
        <v>0</v>
      </c>
      <c r="K1337" s="155">
        <f t="shared" si="262"/>
        <v>1</v>
      </c>
      <c r="L1337" s="155">
        <f>IF(F1337="Current ASP",IF(ISERROR(VLOOKUP(A1337,#REF!,3,FALSE)),1,1-VLOOKUP(A1337,#REF!,3,FALSE)),0)</f>
        <v>0</v>
      </c>
      <c r="M1337" s="137">
        <v>7300.5629676600001</v>
      </c>
      <c r="N1337" s="154">
        <f t="shared" si="263"/>
        <v>0</v>
      </c>
      <c r="O1337" s="154">
        <f t="shared" si="264"/>
        <v>0</v>
      </c>
      <c r="P1337" s="154">
        <f t="shared" si="265"/>
        <v>7300.5629676600001</v>
      </c>
      <c r="Q1337" s="154">
        <v>13.614151950000027</v>
      </c>
      <c r="R1337" s="154">
        <f t="shared" si="266"/>
        <v>0</v>
      </c>
      <c r="S1337" s="154">
        <f t="shared" si="267"/>
        <v>0</v>
      </c>
      <c r="T1337" s="154">
        <f t="shared" si="268"/>
        <v>13.614151950000027</v>
      </c>
      <c r="U1337" s="154">
        <f t="shared" si="269"/>
        <v>0</v>
      </c>
      <c r="V1337" s="154">
        <f t="shared" si="270"/>
        <v>0</v>
      </c>
      <c r="W1337" s="154">
        <f t="shared" si="271"/>
        <v>7314.1771196099999</v>
      </c>
      <c r="X1337" s="137">
        <f t="shared" si="272"/>
        <v>0</v>
      </c>
      <c r="Y1337" s="137">
        <f t="shared" si="273"/>
        <v>0</v>
      </c>
    </row>
    <row r="1338" spans="1:25">
      <c r="A1338" s="153">
        <v>3324</v>
      </c>
      <c r="B1338" s="153" t="s">
        <v>164</v>
      </c>
      <c r="C1338" s="153" t="s">
        <v>226</v>
      </c>
      <c r="D1338" s="153" t="s">
        <v>462</v>
      </c>
      <c r="E1338" s="153" t="s">
        <v>133</v>
      </c>
      <c r="F1338" s="136" t="s">
        <v>270</v>
      </c>
      <c r="G1338" s="154">
        <v>124.254000375012</v>
      </c>
      <c r="H1338" s="154">
        <v>0</v>
      </c>
      <c r="I1338" s="154">
        <v>124.254000375012</v>
      </c>
      <c r="J1338" s="155">
        <f t="shared" si="261"/>
        <v>0</v>
      </c>
      <c r="K1338" s="155">
        <f t="shared" si="262"/>
        <v>1</v>
      </c>
      <c r="L1338" s="155">
        <f>IF(F1338="Current ASP",IF(ISERROR(VLOOKUP(A1338,#REF!,3,FALSE)),1,1-VLOOKUP(A1338,#REF!,3,FALSE)),0)</f>
        <v>0</v>
      </c>
      <c r="M1338" s="137">
        <v>9437.1225421599993</v>
      </c>
      <c r="N1338" s="154">
        <f t="shared" si="263"/>
        <v>0</v>
      </c>
      <c r="O1338" s="154">
        <f t="shared" si="264"/>
        <v>0</v>
      </c>
      <c r="P1338" s="154">
        <f t="shared" si="265"/>
        <v>9437.1225421599993</v>
      </c>
      <c r="Q1338" s="154">
        <v>6.2481351740201597E-14</v>
      </c>
      <c r="R1338" s="154">
        <f t="shared" si="266"/>
        <v>0</v>
      </c>
      <c r="S1338" s="154">
        <f t="shared" si="267"/>
        <v>0</v>
      </c>
      <c r="T1338" s="154">
        <f t="shared" si="268"/>
        <v>6.2481351740201597E-14</v>
      </c>
      <c r="U1338" s="154">
        <f t="shared" si="269"/>
        <v>0</v>
      </c>
      <c r="V1338" s="154">
        <f t="shared" si="270"/>
        <v>0</v>
      </c>
      <c r="W1338" s="154">
        <f t="shared" si="271"/>
        <v>9437.1225421599993</v>
      </c>
      <c r="X1338" s="137">
        <f t="shared" si="272"/>
        <v>0</v>
      </c>
      <c r="Y1338" s="137">
        <f t="shared" si="273"/>
        <v>0</v>
      </c>
    </row>
    <row r="1339" spans="1:25">
      <c r="A1339" s="153">
        <v>3325</v>
      </c>
      <c r="B1339" s="153" t="s">
        <v>164</v>
      </c>
      <c r="C1339" s="153" t="s">
        <v>226</v>
      </c>
      <c r="D1339" s="153" t="s">
        <v>463</v>
      </c>
      <c r="E1339" s="153" t="s">
        <v>133</v>
      </c>
      <c r="F1339" s="136" t="s">
        <v>206</v>
      </c>
      <c r="G1339" s="154">
        <v>127.723140764283</v>
      </c>
      <c r="H1339" s="154">
        <v>19.108277066599996</v>
      </c>
      <c r="I1339" s="154">
        <v>108.61486369768301</v>
      </c>
      <c r="J1339" s="155">
        <f t="shared" si="261"/>
        <v>0.14960700897470813</v>
      </c>
      <c r="K1339" s="155">
        <f t="shared" si="262"/>
        <v>0.85039299102529187</v>
      </c>
      <c r="L1339" s="155">
        <f>IF(F1339="Current ASP",IF(ISERROR(VLOOKUP(A1339,#REF!,3,FALSE)),1,1-VLOOKUP(A1339,#REF!,3,FALSE)),0)</f>
        <v>1</v>
      </c>
      <c r="M1339" s="137">
        <v>8593.05431082</v>
      </c>
      <c r="N1339" s="154">
        <f t="shared" si="263"/>
        <v>0</v>
      </c>
      <c r="O1339" s="154">
        <f t="shared" si="264"/>
        <v>1285.5811533990022</v>
      </c>
      <c r="P1339" s="154">
        <f t="shared" si="265"/>
        <v>7307.4731574209982</v>
      </c>
      <c r="Q1339" s="154">
        <v>60.913590385238308</v>
      </c>
      <c r="R1339" s="154">
        <f t="shared" si="266"/>
        <v>0</v>
      </c>
      <c r="S1339" s="154">
        <f t="shared" si="267"/>
        <v>9.1131000634460424</v>
      </c>
      <c r="T1339" s="154">
        <f t="shared" si="268"/>
        <v>51.800490321792267</v>
      </c>
      <c r="U1339" s="154">
        <f t="shared" si="269"/>
        <v>0</v>
      </c>
      <c r="V1339" s="154">
        <f t="shared" si="270"/>
        <v>1294.6942534624484</v>
      </c>
      <c r="W1339" s="154">
        <f t="shared" si="271"/>
        <v>7359.2736477427907</v>
      </c>
      <c r="X1339" s="137">
        <f t="shared" si="272"/>
        <v>7307.4731574209982</v>
      </c>
      <c r="Y1339" s="137">
        <f t="shared" si="273"/>
        <v>51.800490321792267</v>
      </c>
    </row>
    <row r="1340" spans="1:25">
      <c r="A1340" s="153">
        <v>3326</v>
      </c>
      <c r="B1340" s="153" t="s">
        <v>164</v>
      </c>
      <c r="C1340" s="153" t="s">
        <v>226</v>
      </c>
      <c r="D1340" s="153" t="s">
        <v>464</v>
      </c>
      <c r="E1340" s="153" t="s">
        <v>133</v>
      </c>
      <c r="F1340" s="136" t="s">
        <v>206</v>
      </c>
      <c r="G1340" s="154">
        <v>106.23277848419987</v>
      </c>
      <c r="H1340" s="154">
        <v>90.694207540099995</v>
      </c>
      <c r="I1340" s="154">
        <v>15.538570944099879</v>
      </c>
      <c r="J1340" s="155">
        <f t="shared" si="261"/>
        <v>0.85373091840565063</v>
      </c>
      <c r="K1340" s="155">
        <f t="shared" si="262"/>
        <v>0.14626908159434937</v>
      </c>
      <c r="L1340" s="155">
        <f>IF(F1340="Current ASP",IF(ISERROR(VLOOKUP(A1340,#REF!,3,FALSE)),1,1-VLOOKUP(A1340,#REF!,3,FALSE)),0)</f>
        <v>1</v>
      </c>
      <c r="M1340" s="137">
        <v>6390.4210281400001</v>
      </c>
      <c r="N1340" s="154">
        <f t="shared" si="263"/>
        <v>0</v>
      </c>
      <c r="O1340" s="154">
        <f t="shared" si="264"/>
        <v>5455.7000133527445</v>
      </c>
      <c r="P1340" s="154">
        <f t="shared" si="265"/>
        <v>934.72101478725563</v>
      </c>
      <c r="Q1340" s="154">
        <v>872.73250755499066</v>
      </c>
      <c r="R1340" s="154">
        <f t="shared" si="266"/>
        <v>0</v>
      </c>
      <c r="S1340" s="154">
        <f t="shared" si="267"/>
        <v>745.07872519738862</v>
      </c>
      <c r="T1340" s="154">
        <f t="shared" si="268"/>
        <v>127.65378235760205</v>
      </c>
      <c r="U1340" s="154">
        <f t="shared" si="269"/>
        <v>0</v>
      </c>
      <c r="V1340" s="154">
        <f t="shared" si="270"/>
        <v>6200.7787385501333</v>
      </c>
      <c r="W1340" s="154">
        <f t="shared" si="271"/>
        <v>1062.3747971448577</v>
      </c>
      <c r="X1340" s="137">
        <f t="shared" si="272"/>
        <v>934.72101478725563</v>
      </c>
      <c r="Y1340" s="137">
        <f t="shared" si="273"/>
        <v>127.65378235760205</v>
      </c>
    </row>
    <row r="1341" spans="1:25">
      <c r="A1341" s="153">
        <v>3327</v>
      </c>
      <c r="B1341" s="153" t="s">
        <v>164</v>
      </c>
      <c r="C1341" s="153" t="s">
        <v>226</v>
      </c>
      <c r="D1341" s="153" t="s">
        <v>463</v>
      </c>
      <c r="E1341" s="153" t="s">
        <v>133</v>
      </c>
      <c r="F1341" s="136" t="s">
        <v>206</v>
      </c>
      <c r="G1341" s="154">
        <v>114.18687289219694</v>
      </c>
      <c r="H1341" s="154">
        <v>6.9668167667200009</v>
      </c>
      <c r="I1341" s="154">
        <v>107.22005612547694</v>
      </c>
      <c r="J1341" s="155">
        <f t="shared" si="261"/>
        <v>6.1012414039022904E-2</v>
      </c>
      <c r="K1341" s="155">
        <f t="shared" si="262"/>
        <v>0.93898758596097709</v>
      </c>
      <c r="L1341" s="155">
        <f>IF(F1341="Current ASP",IF(ISERROR(VLOOKUP(A1341,#REF!,3,FALSE)),1,1-VLOOKUP(A1341,#REF!,3,FALSE)),0)</f>
        <v>1</v>
      </c>
      <c r="M1341" s="137">
        <v>9066.6320518199991</v>
      </c>
      <c r="N1341" s="154">
        <f t="shared" si="263"/>
        <v>0</v>
      </c>
      <c r="O1341" s="154">
        <f t="shared" si="264"/>
        <v>553.17710868511756</v>
      </c>
      <c r="P1341" s="154">
        <f t="shared" si="265"/>
        <v>8513.4549431348823</v>
      </c>
      <c r="Q1341" s="154">
        <v>2947.0023598394232</v>
      </c>
      <c r="R1341" s="154">
        <f t="shared" si="266"/>
        <v>0</v>
      </c>
      <c r="S1341" s="154">
        <f t="shared" si="267"/>
        <v>179.80372815250044</v>
      </c>
      <c r="T1341" s="154">
        <f t="shared" si="268"/>
        <v>2767.1986316869229</v>
      </c>
      <c r="U1341" s="154">
        <f t="shared" si="269"/>
        <v>0</v>
      </c>
      <c r="V1341" s="154">
        <f t="shared" si="270"/>
        <v>732.98083683761797</v>
      </c>
      <c r="W1341" s="154">
        <f t="shared" si="271"/>
        <v>11280.653574821805</v>
      </c>
      <c r="X1341" s="137">
        <f t="shared" si="272"/>
        <v>8513.4549431348823</v>
      </c>
      <c r="Y1341" s="137">
        <f t="shared" si="273"/>
        <v>2767.1986316869229</v>
      </c>
    </row>
    <row r="1342" spans="1:25">
      <c r="A1342" s="153">
        <v>3328</v>
      </c>
      <c r="B1342" s="153" t="s">
        <v>164</v>
      </c>
      <c r="C1342" s="153" t="s">
        <v>226</v>
      </c>
      <c r="D1342" s="153" t="s">
        <v>463</v>
      </c>
      <c r="E1342" s="153" t="s">
        <v>133</v>
      </c>
      <c r="F1342" s="136" t="s">
        <v>206</v>
      </c>
      <c r="G1342" s="154">
        <v>53.515959334106</v>
      </c>
      <c r="H1342" s="154">
        <v>33.429625496200003</v>
      </c>
      <c r="I1342" s="154">
        <v>20.086333837906</v>
      </c>
      <c r="J1342" s="155">
        <f t="shared" si="261"/>
        <v>0.62466647168735567</v>
      </c>
      <c r="K1342" s="155">
        <f t="shared" si="262"/>
        <v>0.37533352831264433</v>
      </c>
      <c r="L1342" s="155">
        <f>IF(F1342="Current ASP",IF(ISERROR(VLOOKUP(A1342,#REF!,3,FALSE)),1,1-VLOOKUP(A1342,#REF!,3,FALSE)),0)</f>
        <v>1</v>
      </c>
      <c r="M1342" s="137">
        <v>5667.4199781799998</v>
      </c>
      <c r="N1342" s="154">
        <f t="shared" si="263"/>
        <v>0</v>
      </c>
      <c r="O1342" s="154">
        <f t="shared" si="264"/>
        <v>3540.2472413401306</v>
      </c>
      <c r="P1342" s="154">
        <f t="shared" si="265"/>
        <v>2127.1727368398692</v>
      </c>
      <c r="Q1342" s="154">
        <v>14.911366108461481</v>
      </c>
      <c r="R1342" s="154">
        <f t="shared" si="266"/>
        <v>0</v>
      </c>
      <c r="S1342" s="154">
        <f t="shared" si="267"/>
        <v>9.3146304550110486</v>
      </c>
      <c r="T1342" s="154">
        <f t="shared" si="268"/>
        <v>5.5967356534504322</v>
      </c>
      <c r="U1342" s="154">
        <f t="shared" si="269"/>
        <v>0</v>
      </c>
      <c r="V1342" s="154">
        <f t="shared" si="270"/>
        <v>3549.5618717951415</v>
      </c>
      <c r="W1342" s="154">
        <f t="shared" si="271"/>
        <v>2132.7694724933199</v>
      </c>
      <c r="X1342" s="137">
        <f t="shared" si="272"/>
        <v>2127.1727368398692</v>
      </c>
      <c r="Y1342" s="137">
        <f t="shared" si="273"/>
        <v>5.5967356534504322</v>
      </c>
    </row>
    <row r="1343" spans="1:25">
      <c r="A1343" s="153">
        <v>3329</v>
      </c>
      <c r="B1343" s="153" t="s">
        <v>164</v>
      </c>
      <c r="C1343" s="153" t="s">
        <v>226</v>
      </c>
      <c r="D1343" s="153" t="s">
        <v>463</v>
      </c>
      <c r="E1343" s="153" t="s">
        <v>133</v>
      </c>
      <c r="F1343" s="136" t="s">
        <v>206</v>
      </c>
      <c r="G1343" s="154">
        <v>125.85564710055171</v>
      </c>
      <c r="H1343" s="154">
        <v>2.5404337933200054</v>
      </c>
      <c r="I1343" s="154">
        <v>123.3152133072317</v>
      </c>
      <c r="J1343" s="155">
        <f t="shared" si="261"/>
        <v>2.0185298410093106E-2</v>
      </c>
      <c r="K1343" s="155">
        <f t="shared" si="262"/>
        <v>0.97981470158990691</v>
      </c>
      <c r="L1343" s="155">
        <f>IF(F1343="Current ASP",IF(ISERROR(VLOOKUP(A1343,#REF!,3,FALSE)),1,1-VLOOKUP(A1343,#REF!,3,FALSE)),0)</f>
        <v>1</v>
      </c>
      <c r="M1343" s="137">
        <v>7984.9029403200002</v>
      </c>
      <c r="N1343" s="154">
        <f t="shared" si="263"/>
        <v>0</v>
      </c>
      <c r="O1343" s="154">
        <f t="shared" si="264"/>
        <v>161.17764862598906</v>
      </c>
      <c r="P1343" s="154">
        <f t="shared" si="265"/>
        <v>7823.7252916940115</v>
      </c>
      <c r="Q1343" s="154">
        <v>10.90591539696586</v>
      </c>
      <c r="R1343" s="154">
        <f t="shared" si="266"/>
        <v>0</v>
      </c>
      <c r="S1343" s="154">
        <f t="shared" si="267"/>
        <v>0.2201391567229849</v>
      </c>
      <c r="T1343" s="154">
        <f t="shared" si="268"/>
        <v>10.685776240242875</v>
      </c>
      <c r="U1343" s="154">
        <f t="shared" si="269"/>
        <v>0</v>
      </c>
      <c r="V1343" s="154">
        <f t="shared" si="270"/>
        <v>161.39778778271204</v>
      </c>
      <c r="W1343" s="154">
        <f t="shared" si="271"/>
        <v>7834.4110679342548</v>
      </c>
      <c r="X1343" s="137">
        <f t="shared" si="272"/>
        <v>7823.7252916940115</v>
      </c>
      <c r="Y1343" s="137">
        <f t="shared" si="273"/>
        <v>10.685776240242875</v>
      </c>
    </row>
    <row r="1344" spans="1:25">
      <c r="A1344" s="153">
        <v>3330</v>
      </c>
      <c r="B1344" s="153" t="s">
        <v>164</v>
      </c>
      <c r="C1344" s="153" t="s">
        <v>226</v>
      </c>
      <c r="D1344" s="153" t="s">
        <v>462</v>
      </c>
      <c r="E1344" s="153" t="s">
        <v>133</v>
      </c>
      <c r="F1344" s="136" t="s">
        <v>270</v>
      </c>
      <c r="G1344" s="154">
        <v>130.39293738699999</v>
      </c>
      <c r="H1344" s="154">
        <v>0</v>
      </c>
      <c r="I1344" s="154">
        <v>130.39293738699999</v>
      </c>
      <c r="J1344" s="155">
        <f t="shared" si="261"/>
        <v>0</v>
      </c>
      <c r="K1344" s="155">
        <f t="shared" si="262"/>
        <v>1</v>
      </c>
      <c r="L1344" s="155">
        <f>IF(F1344="Current ASP",IF(ISERROR(VLOOKUP(A1344,#REF!,3,FALSE)),1,1-VLOOKUP(A1344,#REF!,3,FALSE)),0)</f>
        <v>0</v>
      </c>
      <c r="M1344" s="137">
        <v>7374.81554203</v>
      </c>
      <c r="N1344" s="154">
        <f t="shared" si="263"/>
        <v>0</v>
      </c>
      <c r="O1344" s="154">
        <f t="shared" si="264"/>
        <v>0</v>
      </c>
      <c r="P1344" s="154">
        <f t="shared" si="265"/>
        <v>7374.81554203</v>
      </c>
      <c r="Q1344" s="154">
        <v>0.79065131615183948</v>
      </c>
      <c r="R1344" s="154">
        <f t="shared" si="266"/>
        <v>0</v>
      </c>
      <c r="S1344" s="154">
        <f t="shared" si="267"/>
        <v>0</v>
      </c>
      <c r="T1344" s="154">
        <f t="shared" si="268"/>
        <v>0.79065131615183948</v>
      </c>
      <c r="U1344" s="154">
        <f t="shared" si="269"/>
        <v>0</v>
      </c>
      <c r="V1344" s="154">
        <f t="shared" si="270"/>
        <v>0</v>
      </c>
      <c r="W1344" s="154">
        <f t="shared" si="271"/>
        <v>7375.6061933461515</v>
      </c>
      <c r="X1344" s="137">
        <f t="shared" si="272"/>
        <v>0</v>
      </c>
      <c r="Y1344" s="137">
        <f t="shared" si="273"/>
        <v>0</v>
      </c>
    </row>
    <row r="1345" spans="1:25">
      <c r="A1345" s="153">
        <v>3335</v>
      </c>
      <c r="B1345" s="153" t="s">
        <v>164</v>
      </c>
      <c r="C1345" s="153" t="s">
        <v>226</v>
      </c>
      <c r="D1345" s="153" t="s">
        <v>462</v>
      </c>
      <c r="E1345" s="153" t="s">
        <v>133</v>
      </c>
      <c r="F1345" s="136" t="s">
        <v>270</v>
      </c>
      <c r="G1345" s="154">
        <v>130.74441540233684</v>
      </c>
      <c r="H1345" s="154">
        <v>0</v>
      </c>
      <c r="I1345" s="154">
        <v>130.74441540233684</v>
      </c>
      <c r="J1345" s="155">
        <f t="shared" si="261"/>
        <v>0</v>
      </c>
      <c r="K1345" s="155">
        <f t="shared" si="262"/>
        <v>1</v>
      </c>
      <c r="L1345" s="155">
        <f>IF(F1345="Current ASP",IF(ISERROR(VLOOKUP(A1345,#REF!,3,FALSE)),1,1-VLOOKUP(A1345,#REF!,3,FALSE)),0)</f>
        <v>0</v>
      </c>
      <c r="M1345" s="137">
        <v>9396.0122465900004</v>
      </c>
      <c r="N1345" s="154">
        <f t="shared" si="263"/>
        <v>0</v>
      </c>
      <c r="O1345" s="154">
        <f t="shared" si="264"/>
        <v>0</v>
      </c>
      <c r="P1345" s="154">
        <f t="shared" si="265"/>
        <v>9396.0122465900004</v>
      </c>
      <c r="Q1345" s="154">
        <v>0.16883792715155252</v>
      </c>
      <c r="R1345" s="154">
        <f t="shared" si="266"/>
        <v>0</v>
      </c>
      <c r="S1345" s="154">
        <f t="shared" si="267"/>
        <v>0</v>
      </c>
      <c r="T1345" s="154">
        <f t="shared" si="268"/>
        <v>0.16883792715155252</v>
      </c>
      <c r="U1345" s="154">
        <f t="shared" si="269"/>
        <v>0</v>
      </c>
      <c r="V1345" s="154">
        <f t="shared" si="270"/>
        <v>0</v>
      </c>
      <c r="W1345" s="154">
        <f t="shared" si="271"/>
        <v>9396.1810845171512</v>
      </c>
      <c r="X1345" s="137">
        <f t="shared" si="272"/>
        <v>0</v>
      </c>
      <c r="Y1345" s="137">
        <f t="shared" si="273"/>
        <v>0</v>
      </c>
    </row>
    <row r="1346" spans="1:25">
      <c r="A1346" s="153">
        <v>3336</v>
      </c>
      <c r="B1346" s="153" t="s">
        <v>164</v>
      </c>
      <c r="C1346" s="153" t="s">
        <v>226</v>
      </c>
      <c r="D1346" s="153" t="s">
        <v>465</v>
      </c>
      <c r="E1346" s="153" t="s">
        <v>133</v>
      </c>
      <c r="F1346" s="136" t="s">
        <v>206</v>
      </c>
      <c r="G1346" s="154">
        <v>64.96088934586669</v>
      </c>
      <c r="H1346" s="154">
        <v>1.8380132669904015E-4</v>
      </c>
      <c r="I1346" s="154">
        <v>64.960705544539991</v>
      </c>
      <c r="J1346" s="155">
        <f t="shared" si="261"/>
        <v>2.8294151842724888E-6</v>
      </c>
      <c r="K1346" s="155">
        <f t="shared" si="262"/>
        <v>0.99999717058481574</v>
      </c>
      <c r="L1346" s="155">
        <f>IF(F1346="Current ASP",IF(ISERROR(VLOOKUP(A1346,#REF!,3,FALSE)),1,1-VLOOKUP(A1346,#REF!,3,FALSE)),0)</f>
        <v>1</v>
      </c>
      <c r="M1346" s="137">
        <v>3901.3929266</v>
      </c>
      <c r="N1346" s="154">
        <f t="shared" si="263"/>
        <v>0</v>
      </c>
      <c r="O1346" s="154">
        <f t="shared" si="264"/>
        <v>1.1038660386335324E-2</v>
      </c>
      <c r="P1346" s="154">
        <f t="shared" si="265"/>
        <v>3901.3818879396135</v>
      </c>
      <c r="Q1346" s="154">
        <v>10.929788379999104</v>
      </c>
      <c r="R1346" s="154">
        <f t="shared" si="266"/>
        <v>0</v>
      </c>
      <c r="S1346" s="154">
        <f t="shared" si="267"/>
        <v>3.092490920325447E-5</v>
      </c>
      <c r="T1346" s="154">
        <f t="shared" si="268"/>
        <v>10.929757455089902</v>
      </c>
      <c r="U1346" s="154">
        <f t="shared" si="269"/>
        <v>0</v>
      </c>
      <c r="V1346" s="154">
        <f t="shared" si="270"/>
        <v>1.1069585295538578E-2</v>
      </c>
      <c r="W1346" s="154">
        <f t="shared" si="271"/>
        <v>3912.3116453947036</v>
      </c>
      <c r="X1346" s="137">
        <f t="shared" si="272"/>
        <v>3901.3818879396135</v>
      </c>
      <c r="Y1346" s="137">
        <f t="shared" si="273"/>
        <v>10.929757455089902</v>
      </c>
    </row>
    <row r="1347" spans="1:25">
      <c r="A1347" s="153">
        <v>3337</v>
      </c>
      <c r="B1347" s="153" t="s">
        <v>164</v>
      </c>
      <c r="C1347" s="153" t="s">
        <v>226</v>
      </c>
      <c r="D1347" s="153" t="s">
        <v>465</v>
      </c>
      <c r="E1347" s="153" t="s">
        <v>133</v>
      </c>
      <c r="F1347" s="136" t="s">
        <v>206</v>
      </c>
      <c r="G1347" s="154">
        <v>57.717694657806462</v>
      </c>
      <c r="H1347" s="154">
        <v>3.3837590674400033</v>
      </c>
      <c r="I1347" s="154">
        <v>54.333935590366458</v>
      </c>
      <c r="J1347" s="155">
        <f t="shared" si="261"/>
        <v>5.8626025996039006E-2</v>
      </c>
      <c r="K1347" s="155">
        <f t="shared" si="262"/>
        <v>0.94137397400396094</v>
      </c>
      <c r="L1347" s="155">
        <f>IF(F1347="Current ASP",IF(ISERROR(VLOOKUP(A1347,#REF!,3,FALSE)),1,1-VLOOKUP(A1347,#REF!,3,FALSE)),0)</f>
        <v>1</v>
      </c>
      <c r="M1347" s="137">
        <v>4041.2516528400001</v>
      </c>
      <c r="N1347" s="154">
        <f t="shared" si="263"/>
        <v>0</v>
      </c>
      <c r="O1347" s="154">
        <f t="shared" si="264"/>
        <v>236.92252445593346</v>
      </c>
      <c r="P1347" s="154">
        <f t="shared" si="265"/>
        <v>3804.3291283840663</v>
      </c>
      <c r="Q1347" s="154">
        <v>48.152676620365597</v>
      </c>
      <c r="R1347" s="154">
        <f t="shared" si="266"/>
        <v>0</v>
      </c>
      <c r="S1347" s="154">
        <f t="shared" si="267"/>
        <v>2.823000071324413</v>
      </c>
      <c r="T1347" s="154">
        <f t="shared" si="268"/>
        <v>45.329676549041181</v>
      </c>
      <c r="U1347" s="154">
        <f t="shared" si="269"/>
        <v>0</v>
      </c>
      <c r="V1347" s="154">
        <f t="shared" si="270"/>
        <v>239.74552452725786</v>
      </c>
      <c r="W1347" s="154">
        <f t="shared" si="271"/>
        <v>3849.6588049331076</v>
      </c>
      <c r="X1347" s="137">
        <f t="shared" si="272"/>
        <v>3804.3291283840663</v>
      </c>
      <c r="Y1347" s="137">
        <f t="shared" si="273"/>
        <v>45.329676549041181</v>
      </c>
    </row>
    <row r="1348" spans="1:25">
      <c r="A1348" s="153">
        <v>3338</v>
      </c>
      <c r="B1348" s="153" t="s">
        <v>164</v>
      </c>
      <c r="C1348" s="153" t="s">
        <v>226</v>
      </c>
      <c r="D1348" s="153" t="s">
        <v>465</v>
      </c>
      <c r="E1348" s="153" t="s">
        <v>133</v>
      </c>
      <c r="F1348" s="136" t="s">
        <v>206</v>
      </c>
      <c r="G1348" s="154">
        <v>43.187178849086337</v>
      </c>
      <c r="H1348" s="154">
        <v>0</v>
      </c>
      <c r="I1348" s="154">
        <v>43.187178849086337</v>
      </c>
      <c r="J1348" s="155">
        <f t="shared" si="261"/>
        <v>0</v>
      </c>
      <c r="K1348" s="155">
        <f t="shared" si="262"/>
        <v>1</v>
      </c>
      <c r="L1348" s="155">
        <f>IF(F1348="Current ASP",IF(ISERROR(VLOOKUP(A1348,#REF!,3,FALSE)),1,1-VLOOKUP(A1348,#REF!,3,FALSE)),0)</f>
        <v>1</v>
      </c>
      <c r="M1348" s="137">
        <v>2619.7237675400002</v>
      </c>
      <c r="N1348" s="154">
        <f t="shared" si="263"/>
        <v>0</v>
      </c>
      <c r="O1348" s="154">
        <f t="shared" si="264"/>
        <v>0</v>
      </c>
      <c r="P1348" s="154">
        <f t="shared" si="265"/>
        <v>2619.7237675400002</v>
      </c>
      <c r="Q1348" s="154">
        <v>10.905949733923402</v>
      </c>
      <c r="R1348" s="154">
        <f t="shared" si="266"/>
        <v>0</v>
      </c>
      <c r="S1348" s="154">
        <f t="shared" si="267"/>
        <v>0</v>
      </c>
      <c r="T1348" s="154">
        <f t="shared" si="268"/>
        <v>10.905949733923402</v>
      </c>
      <c r="U1348" s="154">
        <f t="shared" si="269"/>
        <v>0</v>
      </c>
      <c r="V1348" s="154">
        <f t="shared" si="270"/>
        <v>0</v>
      </c>
      <c r="W1348" s="154">
        <f t="shared" si="271"/>
        <v>2630.6297172739237</v>
      </c>
      <c r="X1348" s="137">
        <f t="shared" si="272"/>
        <v>2619.7237675400002</v>
      </c>
      <c r="Y1348" s="137">
        <f t="shared" si="273"/>
        <v>10.905949733923402</v>
      </c>
    </row>
    <row r="1349" spans="1:25">
      <c r="A1349" s="153">
        <v>3339</v>
      </c>
      <c r="B1349" s="153" t="s">
        <v>164</v>
      </c>
      <c r="C1349" s="153" t="s">
        <v>226</v>
      </c>
      <c r="D1349" s="153" t="s">
        <v>466</v>
      </c>
      <c r="E1349" s="153" t="s">
        <v>133</v>
      </c>
      <c r="F1349" s="136" t="s">
        <v>206</v>
      </c>
      <c r="G1349" s="154">
        <v>74.892832901524343</v>
      </c>
      <c r="H1349" s="154">
        <v>0</v>
      </c>
      <c r="I1349" s="154">
        <v>74.892832901524343</v>
      </c>
      <c r="J1349" s="155">
        <f t="shared" si="261"/>
        <v>0</v>
      </c>
      <c r="K1349" s="155">
        <f t="shared" si="262"/>
        <v>1</v>
      </c>
      <c r="L1349" s="155">
        <f>IF(F1349="Current ASP",IF(ISERROR(VLOOKUP(A1349,#REF!,3,FALSE)),1,1-VLOOKUP(A1349,#REF!,3,FALSE)),0)</f>
        <v>1</v>
      </c>
      <c r="M1349" s="137">
        <v>0</v>
      </c>
      <c r="N1349" s="154">
        <f t="shared" si="263"/>
        <v>0</v>
      </c>
      <c r="O1349" s="154">
        <f t="shared" si="264"/>
        <v>0</v>
      </c>
      <c r="P1349" s="154">
        <f t="shared" si="265"/>
        <v>0</v>
      </c>
      <c r="Q1349" s="154">
        <v>1.3254944104071054E-13</v>
      </c>
      <c r="R1349" s="154">
        <f t="shared" si="266"/>
        <v>0</v>
      </c>
      <c r="S1349" s="154">
        <f t="shared" si="267"/>
        <v>0</v>
      </c>
      <c r="T1349" s="154">
        <f t="shared" si="268"/>
        <v>1.3254944104071054E-13</v>
      </c>
      <c r="U1349" s="154">
        <f t="shared" si="269"/>
        <v>0</v>
      </c>
      <c r="V1349" s="154">
        <f t="shared" si="270"/>
        <v>0</v>
      </c>
      <c r="W1349" s="154">
        <f t="shared" si="271"/>
        <v>1.3254944104071054E-13</v>
      </c>
      <c r="X1349" s="137">
        <f t="shared" si="272"/>
        <v>0</v>
      </c>
      <c r="Y1349" s="137">
        <f t="shared" si="273"/>
        <v>1.3254944104071054E-13</v>
      </c>
    </row>
    <row r="1350" spans="1:25">
      <c r="A1350" s="153">
        <v>3340</v>
      </c>
      <c r="B1350" s="153" t="s">
        <v>164</v>
      </c>
      <c r="C1350" s="153" t="s">
        <v>226</v>
      </c>
      <c r="D1350" s="153" t="s">
        <v>462</v>
      </c>
      <c r="E1350" s="153" t="s">
        <v>133</v>
      </c>
      <c r="F1350" s="136" t="s">
        <v>206</v>
      </c>
      <c r="G1350" s="154">
        <v>282.06602826053955</v>
      </c>
      <c r="H1350" s="154">
        <v>1.8123465769690483E-3</v>
      </c>
      <c r="I1350" s="154">
        <v>282.06421591396258</v>
      </c>
      <c r="J1350" s="155">
        <f t="shared" si="261"/>
        <v>6.42525648390034E-6</v>
      </c>
      <c r="K1350" s="155">
        <f t="shared" si="262"/>
        <v>0.99999357474351613</v>
      </c>
      <c r="L1350" s="155">
        <f>IF(F1350="Current ASP",IF(ISERROR(VLOOKUP(A1350,#REF!,3,FALSE)),1,1-VLOOKUP(A1350,#REF!,3,FALSE)),0)</f>
        <v>1</v>
      </c>
      <c r="M1350" s="137">
        <v>3255.2192969299999</v>
      </c>
      <c r="N1350" s="154">
        <f t="shared" si="263"/>
        <v>0</v>
      </c>
      <c r="O1350" s="154">
        <f t="shared" si="264"/>
        <v>2.0915618894116989E-2</v>
      </c>
      <c r="P1350" s="154">
        <f t="shared" si="265"/>
        <v>3255.198381311106</v>
      </c>
      <c r="Q1350" s="154">
        <v>50.055267426122803</v>
      </c>
      <c r="R1350" s="154">
        <f t="shared" si="266"/>
        <v>0</v>
      </c>
      <c r="S1350" s="154">
        <f t="shared" si="267"/>
        <v>3.2161793158306103E-4</v>
      </c>
      <c r="T1350" s="154">
        <f t="shared" si="268"/>
        <v>50.054945808191221</v>
      </c>
      <c r="U1350" s="154">
        <f t="shared" si="269"/>
        <v>0</v>
      </c>
      <c r="V1350" s="154">
        <f t="shared" si="270"/>
        <v>2.123723682570005E-2</v>
      </c>
      <c r="W1350" s="154">
        <f t="shared" si="271"/>
        <v>3305.2533271192974</v>
      </c>
      <c r="X1350" s="137">
        <f t="shared" si="272"/>
        <v>3255.198381311106</v>
      </c>
      <c r="Y1350" s="137">
        <f t="shared" si="273"/>
        <v>50.054945808191221</v>
      </c>
    </row>
    <row r="1351" spans="1:25">
      <c r="A1351" s="153">
        <v>3341</v>
      </c>
      <c r="B1351" s="153" t="s">
        <v>164</v>
      </c>
      <c r="C1351" s="153" t="s">
        <v>226</v>
      </c>
      <c r="D1351" s="153" t="s">
        <v>462</v>
      </c>
      <c r="E1351" s="153" t="s">
        <v>133</v>
      </c>
      <c r="F1351" s="136" t="s">
        <v>206</v>
      </c>
      <c r="G1351" s="154">
        <v>248.82169640943647</v>
      </c>
      <c r="H1351" s="154">
        <v>0</v>
      </c>
      <c r="I1351" s="154">
        <v>248.82169640943647</v>
      </c>
      <c r="J1351" s="155">
        <f t="shared" si="261"/>
        <v>0</v>
      </c>
      <c r="K1351" s="155">
        <f t="shared" si="262"/>
        <v>1</v>
      </c>
      <c r="L1351" s="155">
        <f>IF(F1351="Current ASP",IF(ISERROR(VLOOKUP(A1351,#REF!,3,FALSE)),1,1-VLOOKUP(A1351,#REF!,3,FALSE)),0)</f>
        <v>1</v>
      </c>
      <c r="M1351" s="137">
        <v>10438.4981178</v>
      </c>
      <c r="N1351" s="154">
        <f t="shared" si="263"/>
        <v>0</v>
      </c>
      <c r="O1351" s="154">
        <f t="shared" si="264"/>
        <v>0</v>
      </c>
      <c r="P1351" s="154">
        <f t="shared" si="265"/>
        <v>10438.4981178</v>
      </c>
      <c r="Q1351" s="154">
        <v>50.114575085706548</v>
      </c>
      <c r="R1351" s="154">
        <f t="shared" si="266"/>
        <v>0</v>
      </c>
      <c r="S1351" s="154">
        <f t="shared" si="267"/>
        <v>0</v>
      </c>
      <c r="T1351" s="154">
        <f t="shared" si="268"/>
        <v>50.114575085706548</v>
      </c>
      <c r="U1351" s="154">
        <f t="shared" si="269"/>
        <v>0</v>
      </c>
      <c r="V1351" s="154">
        <f t="shared" si="270"/>
        <v>0</v>
      </c>
      <c r="W1351" s="154">
        <f t="shared" si="271"/>
        <v>10488.612692885707</v>
      </c>
      <c r="X1351" s="137">
        <f t="shared" si="272"/>
        <v>10438.4981178</v>
      </c>
      <c r="Y1351" s="137">
        <f t="shared" si="273"/>
        <v>50.114575085706548</v>
      </c>
    </row>
    <row r="1352" spans="1:25">
      <c r="A1352" s="153">
        <v>3344</v>
      </c>
      <c r="B1352" s="153" t="s">
        <v>164</v>
      </c>
      <c r="C1352" s="153" t="s">
        <v>226</v>
      </c>
      <c r="D1352" s="153" t="s">
        <v>462</v>
      </c>
      <c r="E1352" s="153" t="s">
        <v>133</v>
      </c>
      <c r="F1352" s="136" t="s">
        <v>206</v>
      </c>
      <c r="G1352" s="154">
        <v>25.618583541900001</v>
      </c>
      <c r="H1352" s="154">
        <v>0</v>
      </c>
      <c r="I1352" s="154">
        <v>25.618583541900001</v>
      </c>
      <c r="J1352" s="155">
        <f t="shared" si="261"/>
        <v>0</v>
      </c>
      <c r="K1352" s="155">
        <f t="shared" si="262"/>
        <v>1</v>
      </c>
      <c r="L1352" s="155">
        <f>IF(F1352="Current ASP",IF(ISERROR(VLOOKUP(A1352,#REF!,3,FALSE)),1,1-VLOOKUP(A1352,#REF!,3,FALSE)),0)</f>
        <v>1</v>
      </c>
      <c r="M1352" s="137">
        <v>6</v>
      </c>
      <c r="N1352" s="154">
        <f t="shared" si="263"/>
        <v>0</v>
      </c>
      <c r="O1352" s="154">
        <f t="shared" si="264"/>
        <v>0</v>
      </c>
      <c r="P1352" s="154">
        <f t="shared" si="265"/>
        <v>6</v>
      </c>
      <c r="Q1352" s="154">
        <v>0.16637196340680721</v>
      </c>
      <c r="R1352" s="154">
        <f t="shared" si="266"/>
        <v>0</v>
      </c>
      <c r="S1352" s="154">
        <f t="shared" si="267"/>
        <v>0</v>
      </c>
      <c r="T1352" s="154">
        <f t="shared" si="268"/>
        <v>0.16637196340680721</v>
      </c>
      <c r="U1352" s="154">
        <f t="shared" si="269"/>
        <v>0</v>
      </c>
      <c r="V1352" s="154">
        <f t="shared" si="270"/>
        <v>0</v>
      </c>
      <c r="W1352" s="154">
        <f t="shared" si="271"/>
        <v>6.1663719634068075</v>
      </c>
      <c r="X1352" s="137">
        <f t="shared" si="272"/>
        <v>6</v>
      </c>
      <c r="Y1352" s="137">
        <f t="shared" si="273"/>
        <v>0.16637196340680721</v>
      </c>
    </row>
    <row r="1353" spans="1:25">
      <c r="A1353" s="153">
        <v>3345</v>
      </c>
      <c r="B1353" s="153" t="s">
        <v>164</v>
      </c>
      <c r="C1353" s="153" t="s">
        <v>226</v>
      </c>
      <c r="D1353" s="153" t="s">
        <v>367</v>
      </c>
      <c r="E1353" s="153" t="s">
        <v>133</v>
      </c>
      <c r="F1353" s="136" t="s">
        <v>206</v>
      </c>
      <c r="G1353" s="154">
        <v>14.293266626099999</v>
      </c>
      <c r="H1353" s="154">
        <v>0</v>
      </c>
      <c r="I1353" s="154">
        <v>14.293266626099999</v>
      </c>
      <c r="J1353" s="155">
        <f t="shared" si="261"/>
        <v>0</v>
      </c>
      <c r="K1353" s="155">
        <f t="shared" si="262"/>
        <v>1</v>
      </c>
      <c r="L1353" s="155">
        <f>IF(F1353="Current ASP",IF(ISERROR(VLOOKUP(A1353,#REF!,3,FALSE)),1,1-VLOOKUP(A1353,#REF!,3,FALSE)),0)</f>
        <v>1</v>
      </c>
      <c r="M1353" s="137">
        <v>0</v>
      </c>
      <c r="N1353" s="154">
        <f t="shared" si="263"/>
        <v>0</v>
      </c>
      <c r="O1353" s="154">
        <f t="shared" si="264"/>
        <v>0</v>
      </c>
      <c r="P1353" s="154">
        <f t="shared" si="265"/>
        <v>0</v>
      </c>
      <c r="Q1353" s="154">
        <v>10.037200760000019</v>
      </c>
      <c r="R1353" s="154">
        <f t="shared" si="266"/>
        <v>0</v>
      </c>
      <c r="S1353" s="154">
        <f t="shared" si="267"/>
        <v>0</v>
      </c>
      <c r="T1353" s="154">
        <f t="shared" si="268"/>
        <v>10.037200760000019</v>
      </c>
      <c r="U1353" s="154">
        <f t="shared" si="269"/>
        <v>0</v>
      </c>
      <c r="V1353" s="154">
        <f t="shared" si="270"/>
        <v>0</v>
      </c>
      <c r="W1353" s="154">
        <f t="shared" si="271"/>
        <v>10.037200760000019</v>
      </c>
      <c r="X1353" s="137">
        <f t="shared" si="272"/>
        <v>0</v>
      </c>
      <c r="Y1353" s="137">
        <f t="shared" si="273"/>
        <v>10.037200760000019</v>
      </c>
    </row>
    <row r="1354" spans="1:25">
      <c r="A1354" s="153">
        <v>3347</v>
      </c>
      <c r="B1354" s="153" t="s">
        <v>164</v>
      </c>
      <c r="C1354" s="153" t="s">
        <v>226</v>
      </c>
      <c r="D1354" s="153" t="s">
        <v>460</v>
      </c>
      <c r="E1354" s="153" t="s">
        <v>133</v>
      </c>
      <c r="F1354" s="136" t="s">
        <v>270</v>
      </c>
      <c r="G1354" s="154">
        <v>64.182550786899995</v>
      </c>
      <c r="H1354" s="154">
        <v>0</v>
      </c>
      <c r="I1354" s="154">
        <v>64.182550786899995</v>
      </c>
      <c r="J1354" s="155">
        <f t="shared" ref="J1354:J1409" si="274">IF(H1354&gt;0,H1354/G1354,0)</f>
        <v>0</v>
      </c>
      <c r="K1354" s="155">
        <f t="shared" ref="K1354:K1409" si="275">IF(E1354="Greenfield",1-J1354,0)</f>
        <v>1</v>
      </c>
      <c r="L1354" s="155">
        <f>IF(F1354="Current ASP",IF(ISERROR(VLOOKUP(A1354,#REF!,3,FALSE)),1,1-VLOOKUP(A1354,#REF!,3,FALSE)),0)</f>
        <v>0</v>
      </c>
      <c r="M1354" s="137">
        <v>4731.3579707700001</v>
      </c>
      <c r="N1354" s="154">
        <f t="shared" ref="N1354:N1409" si="276">IF($E1354="Established",$M1354,0)</f>
        <v>0</v>
      </c>
      <c r="O1354" s="154">
        <f t="shared" ref="O1354:O1409" si="277">IF($E1354="Greenfield",$M1354*J1354,0)</f>
        <v>0</v>
      </c>
      <c r="P1354" s="154">
        <f t="shared" ref="P1354:P1409" si="278">IF($E1354="Greenfield",$M1354*K1354,0)</f>
        <v>4731.3579707700001</v>
      </c>
      <c r="Q1354" s="154">
        <v>3.1657747830221422E-14</v>
      </c>
      <c r="R1354" s="154">
        <f t="shared" ref="R1354:R1409" si="279">IF($E1354="Established",$Q1354,0)</f>
        <v>0</v>
      </c>
      <c r="S1354" s="154">
        <f t="shared" ref="S1354:S1409" si="280">IF($E1354="Greenfield",$Q1354*J1354,0)</f>
        <v>0</v>
      </c>
      <c r="T1354" s="154">
        <f t="shared" ref="T1354:T1409" si="281">IF($E1354="Greenfield",$Q1354*K1354,0)</f>
        <v>3.1657747830221422E-14</v>
      </c>
      <c r="U1354" s="154">
        <f t="shared" ref="U1354:U1409" si="282">N1354+R1354</f>
        <v>0</v>
      </c>
      <c r="V1354" s="154">
        <f t="shared" ref="V1354:V1409" si="283">O1354+S1354</f>
        <v>0</v>
      </c>
      <c r="W1354" s="154">
        <f t="shared" ref="W1354:W1409" si="284">P1354+T1354</f>
        <v>4731.3579707700001</v>
      </c>
      <c r="X1354" s="137">
        <f t="shared" ref="X1354:X1409" si="285">L1354*M1354*K1354</f>
        <v>0</v>
      </c>
      <c r="Y1354" s="137">
        <f t="shared" ref="Y1354:Y1409" si="286">Q1354*L1354*K1354</f>
        <v>0</v>
      </c>
    </row>
    <row r="1355" spans="1:25">
      <c r="A1355" s="153">
        <v>3348</v>
      </c>
      <c r="B1355" s="153" t="s">
        <v>164</v>
      </c>
      <c r="C1355" s="153" t="s">
        <v>226</v>
      </c>
      <c r="D1355" s="153" t="s">
        <v>460</v>
      </c>
      <c r="E1355" s="153" t="s">
        <v>133</v>
      </c>
      <c r="F1355" s="136" t="s">
        <v>270</v>
      </c>
      <c r="G1355" s="154">
        <v>65.0645065577</v>
      </c>
      <c r="H1355" s="154">
        <v>0</v>
      </c>
      <c r="I1355" s="154">
        <v>65.0645065577</v>
      </c>
      <c r="J1355" s="155">
        <f t="shared" si="274"/>
        <v>0</v>
      </c>
      <c r="K1355" s="155">
        <f t="shared" si="275"/>
        <v>1</v>
      </c>
      <c r="L1355" s="155">
        <f>IF(F1355="Current ASP",IF(ISERROR(VLOOKUP(A1355,#REF!,3,FALSE)),1,1-VLOOKUP(A1355,#REF!,3,FALSE)),0)</f>
        <v>0</v>
      </c>
      <c r="M1355" s="137">
        <v>3267.5442437900001</v>
      </c>
      <c r="N1355" s="154">
        <f t="shared" si="276"/>
        <v>0</v>
      </c>
      <c r="O1355" s="154">
        <f t="shared" si="277"/>
        <v>0</v>
      </c>
      <c r="P1355" s="154">
        <f t="shared" si="278"/>
        <v>3267.5442437900001</v>
      </c>
      <c r="Q1355" s="154">
        <v>3.1498863273984577E-14</v>
      </c>
      <c r="R1355" s="154">
        <f t="shared" si="279"/>
        <v>0</v>
      </c>
      <c r="S1355" s="154">
        <f t="shared" si="280"/>
        <v>0</v>
      </c>
      <c r="T1355" s="154">
        <f t="shared" si="281"/>
        <v>3.1498863273984577E-14</v>
      </c>
      <c r="U1355" s="154">
        <f t="shared" si="282"/>
        <v>0</v>
      </c>
      <c r="V1355" s="154">
        <f t="shared" si="283"/>
        <v>0</v>
      </c>
      <c r="W1355" s="154">
        <f t="shared" si="284"/>
        <v>3267.5442437900001</v>
      </c>
      <c r="X1355" s="137">
        <f t="shared" si="285"/>
        <v>0</v>
      </c>
      <c r="Y1355" s="137">
        <f t="shared" si="286"/>
        <v>0</v>
      </c>
    </row>
    <row r="1356" spans="1:25">
      <c r="A1356" s="153">
        <v>3349</v>
      </c>
      <c r="B1356" s="153" t="s">
        <v>164</v>
      </c>
      <c r="C1356" s="153" t="s">
        <v>226</v>
      </c>
      <c r="D1356" s="153" t="s">
        <v>463</v>
      </c>
      <c r="E1356" s="153" t="s">
        <v>133</v>
      </c>
      <c r="F1356" s="136" t="s">
        <v>206</v>
      </c>
      <c r="G1356" s="154">
        <v>77.277561837700006</v>
      </c>
      <c r="H1356" s="154">
        <v>66.519608356800006</v>
      </c>
      <c r="I1356" s="154">
        <v>10.757953480899999</v>
      </c>
      <c r="J1356" s="155">
        <f t="shared" si="274"/>
        <v>0.8607881353258261</v>
      </c>
      <c r="K1356" s="155">
        <f t="shared" si="275"/>
        <v>0.1392118646741739</v>
      </c>
      <c r="L1356" s="155">
        <f>IF(F1356="Current ASP",IF(ISERROR(VLOOKUP(A1356,#REF!,3,FALSE)),1,1-VLOOKUP(A1356,#REF!,3,FALSE)),0)</f>
        <v>1</v>
      </c>
      <c r="M1356" s="137">
        <v>3981.5259999999998</v>
      </c>
      <c r="N1356" s="154">
        <f t="shared" si="276"/>
        <v>0</v>
      </c>
      <c r="O1356" s="154">
        <f t="shared" si="277"/>
        <v>3427.2503412912947</v>
      </c>
      <c r="P1356" s="154">
        <f t="shared" si="278"/>
        <v>554.2756587087049</v>
      </c>
      <c r="Q1356" s="154">
        <v>491.01475817616671</v>
      </c>
      <c r="R1356" s="154">
        <f t="shared" si="279"/>
        <v>0</v>
      </c>
      <c r="S1356" s="154">
        <f t="shared" si="280"/>
        <v>422.65967810792398</v>
      </c>
      <c r="T1356" s="154">
        <f t="shared" si="281"/>
        <v>68.355080068242742</v>
      </c>
      <c r="U1356" s="154">
        <f t="shared" si="282"/>
        <v>0</v>
      </c>
      <c r="V1356" s="154">
        <f t="shared" si="283"/>
        <v>3849.9100193992185</v>
      </c>
      <c r="W1356" s="154">
        <f t="shared" si="284"/>
        <v>622.63073877694762</v>
      </c>
      <c r="X1356" s="137">
        <f t="shared" si="285"/>
        <v>554.2756587087049</v>
      </c>
      <c r="Y1356" s="137">
        <f t="shared" si="286"/>
        <v>68.355080068242742</v>
      </c>
    </row>
    <row r="1357" spans="1:25">
      <c r="A1357" s="153">
        <v>3350</v>
      </c>
      <c r="B1357" s="153" t="s">
        <v>164</v>
      </c>
      <c r="C1357" s="153" t="s">
        <v>226</v>
      </c>
      <c r="D1357" s="153" t="s">
        <v>463</v>
      </c>
      <c r="E1357" s="153" t="s">
        <v>133</v>
      </c>
      <c r="F1357" s="136" t="s">
        <v>206</v>
      </c>
      <c r="G1357" s="154">
        <v>62.694253079319999</v>
      </c>
      <c r="H1357" s="154">
        <v>54.801091663000001</v>
      </c>
      <c r="I1357" s="154">
        <v>7.8931614163199999</v>
      </c>
      <c r="J1357" s="155">
        <f t="shared" si="274"/>
        <v>0.87410071850870175</v>
      </c>
      <c r="K1357" s="155">
        <f t="shared" si="275"/>
        <v>0.12589928149129825</v>
      </c>
      <c r="L1357" s="155">
        <f>IF(F1357="Current ASP",IF(ISERROR(VLOOKUP(A1357,#REF!,3,FALSE)),1,1-VLOOKUP(A1357,#REF!,3,FALSE)),0)</f>
        <v>1</v>
      </c>
      <c r="M1357" s="137">
        <v>3653.62233694</v>
      </c>
      <c r="N1357" s="154">
        <f t="shared" si="276"/>
        <v>0</v>
      </c>
      <c r="O1357" s="154">
        <f t="shared" si="277"/>
        <v>3193.6339098786962</v>
      </c>
      <c r="P1357" s="154">
        <f t="shared" si="278"/>
        <v>459.98842706130404</v>
      </c>
      <c r="Q1357" s="154">
        <v>18.652962141522259</v>
      </c>
      <c r="R1357" s="154">
        <f t="shared" si="279"/>
        <v>0</v>
      </c>
      <c r="S1357" s="154">
        <f t="shared" si="280"/>
        <v>16.304567610220218</v>
      </c>
      <c r="T1357" s="154">
        <f t="shared" si="281"/>
        <v>2.3483945313020405</v>
      </c>
      <c r="U1357" s="154">
        <f t="shared" si="282"/>
        <v>0</v>
      </c>
      <c r="V1357" s="154">
        <f t="shared" si="283"/>
        <v>3209.9384774889163</v>
      </c>
      <c r="W1357" s="154">
        <f t="shared" si="284"/>
        <v>462.3368215926061</v>
      </c>
      <c r="X1357" s="137">
        <f t="shared" si="285"/>
        <v>459.98842706130404</v>
      </c>
      <c r="Y1357" s="137">
        <f t="shared" si="286"/>
        <v>2.3483945313020405</v>
      </c>
    </row>
    <row r="1358" spans="1:25">
      <c r="A1358" s="153">
        <v>3351</v>
      </c>
      <c r="B1358" s="153" t="s">
        <v>164</v>
      </c>
      <c r="C1358" s="153" t="s">
        <v>226</v>
      </c>
      <c r="D1358" s="153" t="s">
        <v>464</v>
      </c>
      <c r="E1358" s="153" t="s">
        <v>133</v>
      </c>
      <c r="F1358" s="136" t="s">
        <v>206</v>
      </c>
      <c r="G1358" s="154">
        <v>55.226479536150705</v>
      </c>
      <c r="H1358" s="154">
        <v>26.172088832100002</v>
      </c>
      <c r="I1358" s="154">
        <v>29.054390704050704</v>
      </c>
      <c r="J1358" s="155">
        <f t="shared" si="274"/>
        <v>0.47390471114437072</v>
      </c>
      <c r="K1358" s="155">
        <f t="shared" si="275"/>
        <v>0.52609528885562928</v>
      </c>
      <c r="L1358" s="155">
        <f>IF(F1358="Current ASP",IF(ISERROR(VLOOKUP(A1358,#REF!,3,FALSE)),1,1-VLOOKUP(A1358,#REF!,3,FALSE)),0)</f>
        <v>1</v>
      </c>
      <c r="M1358" s="137">
        <v>2614.4943249200001</v>
      </c>
      <c r="N1358" s="154">
        <f t="shared" si="276"/>
        <v>0</v>
      </c>
      <c r="O1358" s="154">
        <f t="shared" si="277"/>
        <v>1239.0211778398091</v>
      </c>
      <c r="P1358" s="154">
        <f t="shared" si="278"/>
        <v>1375.473147080191</v>
      </c>
      <c r="Q1358" s="154">
        <v>179.4951106120395</v>
      </c>
      <c r="R1358" s="154">
        <f t="shared" si="279"/>
        <v>0</v>
      </c>
      <c r="S1358" s="154">
        <f t="shared" si="280"/>
        <v>85.063578546425447</v>
      </c>
      <c r="T1358" s="154">
        <f t="shared" si="281"/>
        <v>94.43153206561405</v>
      </c>
      <c r="U1358" s="154">
        <f t="shared" si="282"/>
        <v>0</v>
      </c>
      <c r="V1358" s="154">
        <f t="shared" si="283"/>
        <v>1324.0847563862344</v>
      </c>
      <c r="W1358" s="154">
        <f t="shared" si="284"/>
        <v>1469.9046791458049</v>
      </c>
      <c r="X1358" s="137">
        <f t="shared" si="285"/>
        <v>1375.473147080191</v>
      </c>
      <c r="Y1358" s="137">
        <f t="shared" si="286"/>
        <v>94.43153206561405</v>
      </c>
    </row>
    <row r="1359" spans="1:25">
      <c r="A1359" s="153">
        <v>3352</v>
      </c>
      <c r="B1359" s="153" t="s">
        <v>164</v>
      </c>
      <c r="C1359" s="153" t="s">
        <v>226</v>
      </c>
      <c r="D1359" s="153" t="s">
        <v>462</v>
      </c>
      <c r="E1359" s="153" t="s">
        <v>133</v>
      </c>
      <c r="F1359" s="136" t="s">
        <v>270</v>
      </c>
      <c r="G1359" s="154">
        <v>126.98085934028499</v>
      </c>
      <c r="H1359" s="154">
        <v>0</v>
      </c>
      <c r="I1359" s="154">
        <v>126.98085934028499</v>
      </c>
      <c r="J1359" s="155">
        <f t="shared" si="274"/>
        <v>0</v>
      </c>
      <c r="K1359" s="155">
        <f t="shared" si="275"/>
        <v>1</v>
      </c>
      <c r="L1359" s="155">
        <f>IF(F1359="Current ASP",IF(ISERROR(VLOOKUP(A1359,#REF!,3,FALSE)),1,1-VLOOKUP(A1359,#REF!,3,FALSE)),0)</f>
        <v>0</v>
      </c>
      <c r="M1359" s="137">
        <v>9249.09928296</v>
      </c>
      <c r="N1359" s="154">
        <f t="shared" si="276"/>
        <v>0</v>
      </c>
      <c r="O1359" s="154">
        <f t="shared" si="277"/>
        <v>0</v>
      </c>
      <c r="P1359" s="154">
        <f t="shared" si="278"/>
        <v>9249.09928296</v>
      </c>
      <c r="Q1359" s="154">
        <v>0</v>
      </c>
      <c r="R1359" s="154">
        <f t="shared" si="279"/>
        <v>0</v>
      </c>
      <c r="S1359" s="154">
        <f t="shared" si="280"/>
        <v>0</v>
      </c>
      <c r="T1359" s="154">
        <f t="shared" si="281"/>
        <v>0</v>
      </c>
      <c r="U1359" s="154">
        <f t="shared" si="282"/>
        <v>0</v>
      </c>
      <c r="V1359" s="154">
        <f t="shared" si="283"/>
        <v>0</v>
      </c>
      <c r="W1359" s="154">
        <f t="shared" si="284"/>
        <v>9249.09928296</v>
      </c>
      <c r="X1359" s="137">
        <f t="shared" si="285"/>
        <v>0</v>
      </c>
      <c r="Y1359" s="137">
        <f t="shared" si="286"/>
        <v>0</v>
      </c>
    </row>
    <row r="1360" spans="1:25">
      <c r="A1360" s="153">
        <v>3353</v>
      </c>
      <c r="B1360" s="153" t="s">
        <v>164</v>
      </c>
      <c r="C1360" s="153" t="s">
        <v>226</v>
      </c>
      <c r="D1360" s="153" t="s">
        <v>460</v>
      </c>
      <c r="E1360" s="153" t="s">
        <v>133</v>
      </c>
      <c r="F1360" s="136" t="s">
        <v>206</v>
      </c>
      <c r="G1360" s="154">
        <v>45.090547882767297</v>
      </c>
      <c r="H1360" s="154">
        <v>6.2402461946497567E-2</v>
      </c>
      <c r="I1360" s="154">
        <v>45.028145420820799</v>
      </c>
      <c r="J1360" s="155">
        <f t="shared" si="274"/>
        <v>1.3839366536139725E-3</v>
      </c>
      <c r="K1360" s="155">
        <f t="shared" si="275"/>
        <v>0.99861606334638597</v>
      </c>
      <c r="L1360" s="155">
        <f>IF(F1360="Current ASP",IF(ISERROR(VLOOKUP(A1360,#REF!,3,FALSE)),1,1-VLOOKUP(A1360,#REF!,3,FALSE)),0)</f>
        <v>1</v>
      </c>
      <c r="M1360" s="137">
        <v>4634.9408879299999</v>
      </c>
      <c r="N1360" s="154">
        <f t="shared" si="276"/>
        <v>0</v>
      </c>
      <c r="O1360" s="154">
        <f t="shared" si="277"/>
        <v>6.4144645821404183</v>
      </c>
      <c r="P1360" s="154">
        <f t="shared" si="278"/>
        <v>4628.5264233478592</v>
      </c>
      <c r="Q1360" s="154">
        <v>0</v>
      </c>
      <c r="R1360" s="154">
        <f t="shared" si="279"/>
        <v>0</v>
      </c>
      <c r="S1360" s="154">
        <f t="shared" si="280"/>
        <v>0</v>
      </c>
      <c r="T1360" s="154">
        <f t="shared" si="281"/>
        <v>0</v>
      </c>
      <c r="U1360" s="154">
        <f t="shared" si="282"/>
        <v>0</v>
      </c>
      <c r="V1360" s="154">
        <f t="shared" si="283"/>
        <v>6.4144645821404183</v>
      </c>
      <c r="W1360" s="154">
        <f t="shared" si="284"/>
        <v>4628.5264233478592</v>
      </c>
      <c r="X1360" s="137">
        <f t="shared" si="285"/>
        <v>4628.5264233478592</v>
      </c>
      <c r="Y1360" s="137">
        <f t="shared" si="286"/>
        <v>0</v>
      </c>
    </row>
    <row r="1361" spans="1:25">
      <c r="A1361" s="153">
        <v>3354</v>
      </c>
      <c r="B1361" s="153" t="s">
        <v>164</v>
      </c>
      <c r="C1361" s="153" t="s">
        <v>226</v>
      </c>
      <c r="D1361" s="153" t="s">
        <v>460</v>
      </c>
      <c r="E1361" s="153" t="s">
        <v>133</v>
      </c>
      <c r="F1361" s="136" t="s">
        <v>206</v>
      </c>
      <c r="G1361" s="154">
        <v>64.890785598799994</v>
      </c>
      <c r="H1361" s="154">
        <v>0</v>
      </c>
      <c r="I1361" s="154">
        <v>64.890785598799994</v>
      </c>
      <c r="J1361" s="155">
        <f t="shared" si="274"/>
        <v>0</v>
      </c>
      <c r="K1361" s="155">
        <f t="shared" si="275"/>
        <v>1</v>
      </c>
      <c r="L1361" s="155">
        <f>IF(F1361="Current ASP",IF(ISERROR(VLOOKUP(A1361,#REF!,3,FALSE)),1,1-VLOOKUP(A1361,#REF!,3,FALSE)),0)</f>
        <v>1</v>
      </c>
      <c r="M1361" s="137">
        <v>4754.7871338499999</v>
      </c>
      <c r="N1361" s="154">
        <f t="shared" si="276"/>
        <v>0</v>
      </c>
      <c r="O1361" s="154">
        <f t="shared" si="277"/>
        <v>0</v>
      </c>
      <c r="P1361" s="154">
        <f t="shared" si="278"/>
        <v>4754.7871338499999</v>
      </c>
      <c r="Q1361" s="154">
        <v>0</v>
      </c>
      <c r="R1361" s="154">
        <f t="shared" si="279"/>
        <v>0</v>
      </c>
      <c r="S1361" s="154">
        <f t="shared" si="280"/>
        <v>0</v>
      </c>
      <c r="T1361" s="154">
        <f t="shared" si="281"/>
        <v>0</v>
      </c>
      <c r="U1361" s="154">
        <f t="shared" si="282"/>
        <v>0</v>
      </c>
      <c r="V1361" s="154">
        <f t="shared" si="283"/>
        <v>0</v>
      </c>
      <c r="W1361" s="154">
        <f t="shared" si="284"/>
        <v>4754.7871338499999</v>
      </c>
      <c r="X1361" s="137">
        <f t="shared" si="285"/>
        <v>4754.7871338499999</v>
      </c>
      <c r="Y1361" s="137">
        <f t="shared" si="286"/>
        <v>0</v>
      </c>
    </row>
    <row r="1362" spans="1:25">
      <c r="A1362" s="153">
        <v>3517</v>
      </c>
      <c r="B1362" s="153" t="s">
        <v>164</v>
      </c>
      <c r="C1362" s="153" t="s">
        <v>226</v>
      </c>
      <c r="D1362" s="153" t="s">
        <v>467</v>
      </c>
      <c r="E1362" s="153" t="s">
        <v>133</v>
      </c>
      <c r="F1362" s="136" t="s">
        <v>206</v>
      </c>
      <c r="G1362" s="154">
        <v>256.17772839236761</v>
      </c>
      <c r="H1362" s="154">
        <v>0</v>
      </c>
      <c r="I1362" s="154">
        <v>256.17772839236761</v>
      </c>
      <c r="J1362" s="155">
        <f t="shared" si="274"/>
        <v>0</v>
      </c>
      <c r="K1362" s="155">
        <f t="shared" si="275"/>
        <v>1</v>
      </c>
      <c r="L1362" s="155">
        <f>IF(F1362="Current ASP",IF(ISERROR(VLOOKUP(A1362,#REF!,3,FALSE)),1,1-VLOOKUP(A1362,#REF!,3,FALSE)),0)</f>
        <v>1</v>
      </c>
      <c r="M1362" s="137">
        <v>18027.582312800001</v>
      </c>
      <c r="N1362" s="154">
        <f t="shared" si="276"/>
        <v>0</v>
      </c>
      <c r="O1362" s="154">
        <f t="shared" si="277"/>
        <v>0</v>
      </c>
      <c r="P1362" s="154">
        <f t="shared" si="278"/>
        <v>18027.582312800001</v>
      </c>
      <c r="Q1362" s="154">
        <v>204.61239303853742</v>
      </c>
      <c r="R1362" s="154">
        <f t="shared" si="279"/>
        <v>0</v>
      </c>
      <c r="S1362" s="154">
        <f t="shared" si="280"/>
        <v>0</v>
      </c>
      <c r="T1362" s="154">
        <f t="shared" si="281"/>
        <v>204.61239303853742</v>
      </c>
      <c r="U1362" s="154">
        <f t="shared" si="282"/>
        <v>0</v>
      </c>
      <c r="V1362" s="154">
        <f t="shared" si="283"/>
        <v>0</v>
      </c>
      <c r="W1362" s="154">
        <f t="shared" si="284"/>
        <v>18232.194705838538</v>
      </c>
      <c r="X1362" s="137">
        <f t="shared" si="285"/>
        <v>18027.582312800001</v>
      </c>
      <c r="Y1362" s="137">
        <f t="shared" si="286"/>
        <v>204.61239303853742</v>
      </c>
    </row>
    <row r="1363" spans="1:25">
      <c r="A1363" s="153">
        <v>3518</v>
      </c>
      <c r="B1363" s="153" t="s">
        <v>164</v>
      </c>
      <c r="C1363" s="153" t="s">
        <v>226</v>
      </c>
      <c r="D1363" s="153" t="s">
        <v>315</v>
      </c>
      <c r="E1363" s="153" t="s">
        <v>133</v>
      </c>
      <c r="F1363" s="136" t="s">
        <v>206</v>
      </c>
      <c r="G1363" s="154">
        <v>265.6940774624</v>
      </c>
      <c r="H1363" s="154">
        <v>188.54285001400001</v>
      </c>
      <c r="I1363" s="154">
        <v>77.151227448399993</v>
      </c>
      <c r="J1363" s="155">
        <f t="shared" si="274"/>
        <v>0.70962383435393617</v>
      </c>
      <c r="K1363" s="155">
        <f t="shared" si="275"/>
        <v>0.29037616564606383</v>
      </c>
      <c r="L1363" s="155">
        <f>IF(F1363="Current ASP",IF(ISERROR(VLOOKUP(A1363,#REF!,3,FALSE)),1,1-VLOOKUP(A1363,#REF!,3,FALSE)),0)</f>
        <v>1</v>
      </c>
      <c r="M1363" s="137">
        <v>4</v>
      </c>
      <c r="N1363" s="154">
        <f t="shared" si="276"/>
        <v>0</v>
      </c>
      <c r="O1363" s="154">
        <f t="shared" si="277"/>
        <v>2.8384953374157447</v>
      </c>
      <c r="P1363" s="154">
        <f t="shared" si="278"/>
        <v>1.1615046625842553</v>
      </c>
      <c r="Q1363" s="154">
        <v>1598.0381281784853</v>
      </c>
      <c r="R1363" s="154">
        <f t="shared" si="279"/>
        <v>0</v>
      </c>
      <c r="S1363" s="154">
        <f t="shared" si="280"/>
        <v>1134.0059439618037</v>
      </c>
      <c r="T1363" s="154">
        <f t="shared" si="281"/>
        <v>464.03218421668163</v>
      </c>
      <c r="U1363" s="154">
        <f t="shared" si="282"/>
        <v>0</v>
      </c>
      <c r="V1363" s="154">
        <f t="shared" si="283"/>
        <v>1136.8444392992194</v>
      </c>
      <c r="W1363" s="154">
        <f t="shared" si="284"/>
        <v>465.19368887926589</v>
      </c>
      <c r="X1363" s="137">
        <f t="shared" si="285"/>
        <v>1.1615046625842553</v>
      </c>
      <c r="Y1363" s="137">
        <f t="shared" si="286"/>
        <v>464.03218421668163</v>
      </c>
    </row>
    <row r="1364" spans="1:25">
      <c r="A1364" s="153">
        <v>3520</v>
      </c>
      <c r="B1364" s="153" t="s">
        <v>164</v>
      </c>
      <c r="C1364" s="153" t="s">
        <v>226</v>
      </c>
      <c r="D1364" s="153" t="s">
        <v>316</v>
      </c>
      <c r="E1364" s="153" t="s">
        <v>133</v>
      </c>
      <c r="F1364" s="136" t="s">
        <v>206</v>
      </c>
      <c r="G1364" s="154">
        <v>28.744290697146099</v>
      </c>
      <c r="H1364" s="154">
        <v>0</v>
      </c>
      <c r="I1364" s="154">
        <v>28.744290697146099</v>
      </c>
      <c r="J1364" s="155">
        <f t="shared" si="274"/>
        <v>0</v>
      </c>
      <c r="K1364" s="155">
        <f t="shared" si="275"/>
        <v>1</v>
      </c>
      <c r="L1364" s="155">
        <f>IF(F1364="Current ASP",IF(ISERROR(VLOOKUP(A1364,#REF!,3,FALSE)),1,1-VLOOKUP(A1364,#REF!,3,FALSE)),0)</f>
        <v>1</v>
      </c>
      <c r="M1364" s="137">
        <v>2228.6167999999998</v>
      </c>
      <c r="N1364" s="154">
        <f t="shared" si="276"/>
        <v>0</v>
      </c>
      <c r="O1364" s="154">
        <f t="shared" si="277"/>
        <v>0</v>
      </c>
      <c r="P1364" s="154">
        <f t="shared" si="278"/>
        <v>2228.6167999999998</v>
      </c>
      <c r="Q1364" s="154">
        <v>191.29880256259395</v>
      </c>
      <c r="R1364" s="154">
        <f t="shared" si="279"/>
        <v>0</v>
      </c>
      <c r="S1364" s="154">
        <f t="shared" si="280"/>
        <v>0</v>
      </c>
      <c r="T1364" s="154">
        <f t="shared" si="281"/>
        <v>191.29880256259395</v>
      </c>
      <c r="U1364" s="154">
        <f t="shared" si="282"/>
        <v>0</v>
      </c>
      <c r="V1364" s="154">
        <f t="shared" si="283"/>
        <v>0</v>
      </c>
      <c r="W1364" s="154">
        <f t="shared" si="284"/>
        <v>2419.9156025625939</v>
      </c>
      <c r="X1364" s="137">
        <f t="shared" si="285"/>
        <v>2228.6167999999998</v>
      </c>
      <c r="Y1364" s="137">
        <f t="shared" si="286"/>
        <v>191.29880256259395</v>
      </c>
    </row>
    <row r="1365" spans="1:25">
      <c r="A1365" s="153">
        <v>3521</v>
      </c>
      <c r="B1365" s="153" t="s">
        <v>164</v>
      </c>
      <c r="C1365" s="153" t="s">
        <v>226</v>
      </c>
      <c r="D1365" s="153" t="s">
        <v>316</v>
      </c>
      <c r="E1365" s="153" t="s">
        <v>133</v>
      </c>
      <c r="F1365" s="136" t="s">
        <v>206</v>
      </c>
      <c r="G1365" s="154">
        <v>76.738083082100005</v>
      </c>
      <c r="H1365" s="154">
        <v>0</v>
      </c>
      <c r="I1365" s="154">
        <v>76.738083082100005</v>
      </c>
      <c r="J1365" s="155">
        <f t="shared" si="274"/>
        <v>0</v>
      </c>
      <c r="K1365" s="155">
        <f t="shared" si="275"/>
        <v>1</v>
      </c>
      <c r="L1365" s="155">
        <f>IF(F1365="Current ASP",IF(ISERROR(VLOOKUP(A1365,#REF!,3,FALSE)),1,1-VLOOKUP(A1365,#REF!,3,FALSE)),0)</f>
        <v>1</v>
      </c>
      <c r="M1365" s="137">
        <v>3307.5868</v>
      </c>
      <c r="N1365" s="154">
        <f t="shared" si="276"/>
        <v>0</v>
      </c>
      <c r="O1365" s="154">
        <f t="shared" si="277"/>
        <v>0</v>
      </c>
      <c r="P1365" s="154">
        <f t="shared" si="278"/>
        <v>3307.5868</v>
      </c>
      <c r="Q1365" s="154">
        <v>5.3024528784902643</v>
      </c>
      <c r="R1365" s="154">
        <f t="shared" si="279"/>
        <v>0</v>
      </c>
      <c r="S1365" s="154">
        <f t="shared" si="280"/>
        <v>0</v>
      </c>
      <c r="T1365" s="154">
        <f t="shared" si="281"/>
        <v>5.3024528784902643</v>
      </c>
      <c r="U1365" s="154">
        <f t="shared" si="282"/>
        <v>0</v>
      </c>
      <c r="V1365" s="154">
        <f t="shared" si="283"/>
        <v>0</v>
      </c>
      <c r="W1365" s="154">
        <f t="shared" si="284"/>
        <v>3312.8892528784904</v>
      </c>
      <c r="X1365" s="137">
        <f t="shared" si="285"/>
        <v>3307.5868</v>
      </c>
      <c r="Y1365" s="137">
        <f t="shared" si="286"/>
        <v>5.3024528784902643</v>
      </c>
    </row>
    <row r="1366" spans="1:25">
      <c r="A1366" s="153">
        <v>3548</v>
      </c>
      <c r="B1366" s="153" t="s">
        <v>164</v>
      </c>
      <c r="C1366" s="153" t="s">
        <v>226</v>
      </c>
      <c r="D1366" s="153" t="s">
        <v>316</v>
      </c>
      <c r="E1366" s="153" t="s">
        <v>133</v>
      </c>
      <c r="F1366" s="136" t="s">
        <v>206</v>
      </c>
      <c r="G1366" s="154">
        <v>162.10281595790002</v>
      </c>
      <c r="H1366" s="154">
        <v>0</v>
      </c>
      <c r="I1366" s="154">
        <v>162.10281595790002</v>
      </c>
      <c r="J1366" s="155">
        <f t="shared" si="274"/>
        <v>0</v>
      </c>
      <c r="K1366" s="155">
        <f t="shared" si="275"/>
        <v>1</v>
      </c>
      <c r="L1366" s="155">
        <f>IF(F1366="Current ASP",IF(ISERROR(VLOOKUP(A1366,#REF!,3,FALSE)),1,1-VLOOKUP(A1366,#REF!,3,FALSE)),0)</f>
        <v>1</v>
      </c>
      <c r="M1366" s="137">
        <v>3791.7860000000001</v>
      </c>
      <c r="N1366" s="154">
        <f t="shared" si="276"/>
        <v>0</v>
      </c>
      <c r="O1366" s="154">
        <f t="shared" si="277"/>
        <v>0</v>
      </c>
      <c r="P1366" s="154">
        <f t="shared" si="278"/>
        <v>3791.7860000000001</v>
      </c>
      <c r="Q1366" s="154">
        <v>29.048239307888604</v>
      </c>
      <c r="R1366" s="154">
        <f t="shared" si="279"/>
        <v>0</v>
      </c>
      <c r="S1366" s="154">
        <f t="shared" si="280"/>
        <v>0</v>
      </c>
      <c r="T1366" s="154">
        <f t="shared" si="281"/>
        <v>29.048239307888604</v>
      </c>
      <c r="U1366" s="154">
        <f t="shared" si="282"/>
        <v>0</v>
      </c>
      <c r="V1366" s="154">
        <f t="shared" si="283"/>
        <v>0</v>
      </c>
      <c r="W1366" s="154">
        <f t="shared" si="284"/>
        <v>3820.8342393078888</v>
      </c>
      <c r="X1366" s="137">
        <f t="shared" si="285"/>
        <v>3791.7860000000001</v>
      </c>
      <c r="Y1366" s="137">
        <f t="shared" si="286"/>
        <v>29.048239307888604</v>
      </c>
    </row>
    <row r="1367" spans="1:25">
      <c r="A1367" s="153">
        <v>3549</v>
      </c>
      <c r="B1367" s="153" t="s">
        <v>164</v>
      </c>
      <c r="C1367" s="153" t="s">
        <v>226</v>
      </c>
      <c r="D1367" s="153" t="s">
        <v>315</v>
      </c>
      <c r="E1367" s="153" t="s">
        <v>133</v>
      </c>
      <c r="F1367" s="136" t="s">
        <v>206</v>
      </c>
      <c r="G1367" s="154">
        <v>102.0027303</v>
      </c>
      <c r="H1367" s="154">
        <v>0</v>
      </c>
      <c r="I1367" s="154">
        <v>102.0027303</v>
      </c>
      <c r="J1367" s="155">
        <f t="shared" si="274"/>
        <v>0</v>
      </c>
      <c r="K1367" s="155">
        <f t="shared" si="275"/>
        <v>1</v>
      </c>
      <c r="L1367" s="155">
        <f>IF(F1367="Current ASP",IF(ISERROR(VLOOKUP(A1367,#REF!,3,FALSE)),1,1-VLOOKUP(A1367,#REF!,3,FALSE)),0)</f>
        <v>1</v>
      </c>
      <c r="M1367" s="137">
        <v>3</v>
      </c>
      <c r="N1367" s="154">
        <f t="shared" si="276"/>
        <v>0</v>
      </c>
      <c r="O1367" s="154">
        <f t="shared" si="277"/>
        <v>0</v>
      </c>
      <c r="P1367" s="154">
        <f t="shared" si="278"/>
        <v>3</v>
      </c>
      <c r="Q1367" s="154">
        <v>322.01043786267911</v>
      </c>
      <c r="R1367" s="154">
        <f t="shared" si="279"/>
        <v>0</v>
      </c>
      <c r="S1367" s="154">
        <f t="shared" si="280"/>
        <v>0</v>
      </c>
      <c r="T1367" s="154">
        <f t="shared" si="281"/>
        <v>322.01043786267911</v>
      </c>
      <c r="U1367" s="154">
        <f t="shared" si="282"/>
        <v>0</v>
      </c>
      <c r="V1367" s="154">
        <f t="shared" si="283"/>
        <v>0</v>
      </c>
      <c r="W1367" s="154">
        <f t="shared" si="284"/>
        <v>325.01043786267911</v>
      </c>
      <c r="X1367" s="137">
        <f t="shared" si="285"/>
        <v>3</v>
      </c>
      <c r="Y1367" s="137">
        <f t="shared" si="286"/>
        <v>322.01043786267911</v>
      </c>
    </row>
    <row r="1368" spans="1:25">
      <c r="A1368" s="153">
        <v>3550</v>
      </c>
      <c r="B1368" s="153" t="s">
        <v>164</v>
      </c>
      <c r="C1368" s="153" t="s">
        <v>226</v>
      </c>
      <c r="D1368" s="153" t="s">
        <v>315</v>
      </c>
      <c r="E1368" s="153" t="s">
        <v>133</v>
      </c>
      <c r="F1368" s="136" t="s">
        <v>206</v>
      </c>
      <c r="G1368" s="154">
        <v>110.50187858588001</v>
      </c>
      <c r="H1368" s="154">
        <v>2.6081623298800025</v>
      </c>
      <c r="I1368" s="154">
        <v>107.893716256</v>
      </c>
      <c r="J1368" s="155">
        <f t="shared" si="274"/>
        <v>2.3602877736173391E-2</v>
      </c>
      <c r="K1368" s="155">
        <f t="shared" si="275"/>
        <v>0.97639712226382658</v>
      </c>
      <c r="L1368" s="155">
        <f>IF(F1368="Current ASP",IF(ISERROR(VLOOKUP(A1368,#REF!,3,FALSE)),1,1-VLOOKUP(A1368,#REF!,3,FALSE)),0)</f>
        <v>1</v>
      </c>
      <c r="M1368" s="137">
        <v>2</v>
      </c>
      <c r="N1368" s="154">
        <f t="shared" si="276"/>
        <v>0</v>
      </c>
      <c r="O1368" s="154">
        <f t="shared" si="277"/>
        <v>4.7205755472346782E-2</v>
      </c>
      <c r="P1368" s="154">
        <f t="shared" si="278"/>
        <v>1.9527942445276532</v>
      </c>
      <c r="Q1368" s="154">
        <v>965.26053401074091</v>
      </c>
      <c r="R1368" s="154">
        <f t="shared" si="279"/>
        <v>0</v>
      </c>
      <c r="S1368" s="154">
        <f t="shared" si="280"/>
        <v>22.782926367808955</v>
      </c>
      <c r="T1368" s="154">
        <f t="shared" si="281"/>
        <v>942.47760764293196</v>
      </c>
      <c r="U1368" s="154">
        <f t="shared" si="282"/>
        <v>0</v>
      </c>
      <c r="V1368" s="154">
        <f t="shared" si="283"/>
        <v>22.830132123281302</v>
      </c>
      <c r="W1368" s="154">
        <f t="shared" si="284"/>
        <v>944.43040188745965</v>
      </c>
      <c r="X1368" s="137">
        <f t="shared" si="285"/>
        <v>1.9527942445276532</v>
      </c>
      <c r="Y1368" s="137">
        <f t="shared" si="286"/>
        <v>942.47760764293196</v>
      </c>
    </row>
    <row r="1369" spans="1:25">
      <c r="A1369" s="153">
        <v>3551</v>
      </c>
      <c r="B1369" s="153" t="s">
        <v>164</v>
      </c>
      <c r="C1369" s="153" t="s">
        <v>226</v>
      </c>
      <c r="D1369" s="153" t="s">
        <v>315</v>
      </c>
      <c r="E1369" s="153" t="s">
        <v>133</v>
      </c>
      <c r="F1369" s="136" t="s">
        <v>206</v>
      </c>
      <c r="G1369" s="154">
        <v>154.71756179690999</v>
      </c>
      <c r="H1369" s="154">
        <v>1.3819317609099926</v>
      </c>
      <c r="I1369" s="154">
        <v>153.335630036</v>
      </c>
      <c r="J1369" s="155">
        <f t="shared" si="274"/>
        <v>8.9319644445016878E-3</v>
      </c>
      <c r="K1369" s="155">
        <f t="shared" si="275"/>
        <v>0.99106803555549827</v>
      </c>
      <c r="L1369" s="155">
        <f>IF(F1369="Current ASP",IF(ISERROR(VLOOKUP(A1369,#REF!,3,FALSE)),1,1-VLOOKUP(A1369,#REF!,3,FALSE)),0)</f>
        <v>1</v>
      </c>
      <c r="M1369" s="137">
        <v>0</v>
      </c>
      <c r="N1369" s="154">
        <f t="shared" si="276"/>
        <v>0</v>
      </c>
      <c r="O1369" s="154">
        <f t="shared" si="277"/>
        <v>0</v>
      </c>
      <c r="P1369" s="154">
        <f t="shared" si="278"/>
        <v>0</v>
      </c>
      <c r="Q1369" s="154">
        <v>285.17565810256519</v>
      </c>
      <c r="R1369" s="154">
        <f t="shared" si="279"/>
        <v>0</v>
      </c>
      <c r="S1369" s="154">
        <f t="shared" si="280"/>
        <v>2.547178838609482</v>
      </c>
      <c r="T1369" s="154">
        <f t="shared" si="281"/>
        <v>282.62847926395568</v>
      </c>
      <c r="U1369" s="154">
        <f t="shared" si="282"/>
        <v>0</v>
      </c>
      <c r="V1369" s="154">
        <f t="shared" si="283"/>
        <v>2.547178838609482</v>
      </c>
      <c r="W1369" s="154">
        <f t="shared" si="284"/>
        <v>282.62847926395568</v>
      </c>
      <c r="X1369" s="137">
        <f t="shared" si="285"/>
        <v>0</v>
      </c>
      <c r="Y1369" s="137">
        <f t="shared" si="286"/>
        <v>282.62847926395568</v>
      </c>
    </row>
    <row r="1370" spans="1:25">
      <c r="A1370" s="153">
        <v>3560</v>
      </c>
      <c r="B1370" s="153" t="s">
        <v>164</v>
      </c>
      <c r="C1370" s="153" t="s">
        <v>226</v>
      </c>
      <c r="D1370" s="153" t="s">
        <v>327</v>
      </c>
      <c r="E1370" s="153" t="s">
        <v>133</v>
      </c>
      <c r="F1370" s="136" t="s">
        <v>270</v>
      </c>
      <c r="G1370" s="154">
        <v>374.80637174663224</v>
      </c>
      <c r="H1370" s="154">
        <v>0</v>
      </c>
      <c r="I1370" s="154">
        <v>374.80637174663224</v>
      </c>
      <c r="J1370" s="155">
        <f t="shared" si="274"/>
        <v>0</v>
      </c>
      <c r="K1370" s="155">
        <f t="shared" si="275"/>
        <v>1</v>
      </c>
      <c r="L1370" s="155">
        <f>IF(F1370="Current ASP",IF(ISERROR(VLOOKUP(A1370,#REF!,3,FALSE)),1,1-VLOOKUP(A1370,#REF!,3,FALSE)),0)</f>
        <v>0</v>
      </c>
      <c r="M1370" s="137">
        <v>29375.89343</v>
      </c>
      <c r="N1370" s="154">
        <f t="shared" si="276"/>
        <v>0</v>
      </c>
      <c r="O1370" s="154">
        <f t="shared" si="277"/>
        <v>0</v>
      </c>
      <c r="P1370" s="154">
        <f t="shared" si="278"/>
        <v>29375.89343</v>
      </c>
      <c r="Q1370" s="154">
        <v>129.71280420275804</v>
      </c>
      <c r="R1370" s="154">
        <f t="shared" si="279"/>
        <v>0</v>
      </c>
      <c r="S1370" s="154">
        <f t="shared" si="280"/>
        <v>0</v>
      </c>
      <c r="T1370" s="154">
        <f t="shared" si="281"/>
        <v>129.71280420275804</v>
      </c>
      <c r="U1370" s="154">
        <f t="shared" si="282"/>
        <v>0</v>
      </c>
      <c r="V1370" s="154">
        <f t="shared" si="283"/>
        <v>0</v>
      </c>
      <c r="W1370" s="154">
        <f t="shared" si="284"/>
        <v>29505.606234202758</v>
      </c>
      <c r="X1370" s="137">
        <f t="shared" si="285"/>
        <v>0</v>
      </c>
      <c r="Y1370" s="137">
        <f t="shared" si="286"/>
        <v>0</v>
      </c>
    </row>
    <row r="1371" spans="1:25">
      <c r="A1371" s="153">
        <v>3567</v>
      </c>
      <c r="B1371" s="153" t="s">
        <v>164</v>
      </c>
      <c r="C1371" s="153" t="s">
        <v>226</v>
      </c>
      <c r="D1371" s="153" t="s">
        <v>340</v>
      </c>
      <c r="E1371" s="153" t="s">
        <v>133</v>
      </c>
      <c r="F1371" s="136" t="s">
        <v>206</v>
      </c>
      <c r="G1371" s="154">
        <v>123.357994517348</v>
      </c>
      <c r="H1371" s="154">
        <v>0</v>
      </c>
      <c r="I1371" s="154">
        <v>123.357994517348</v>
      </c>
      <c r="J1371" s="155">
        <f t="shared" si="274"/>
        <v>0</v>
      </c>
      <c r="K1371" s="155">
        <f t="shared" si="275"/>
        <v>1</v>
      </c>
      <c r="L1371" s="155">
        <f>IF(F1371="Current ASP",IF(ISERROR(VLOOKUP(A1371,#REF!,3,FALSE)),1,1-VLOOKUP(A1371,#REF!,3,FALSE)),0)</f>
        <v>1</v>
      </c>
      <c r="M1371" s="137">
        <v>7264.4040000000005</v>
      </c>
      <c r="N1371" s="154">
        <f t="shared" si="276"/>
        <v>0</v>
      </c>
      <c r="O1371" s="154">
        <f t="shared" si="277"/>
        <v>0</v>
      </c>
      <c r="P1371" s="154">
        <f t="shared" si="278"/>
        <v>7264.4040000000005</v>
      </c>
      <c r="Q1371" s="154">
        <v>27.835768158600263</v>
      </c>
      <c r="R1371" s="154">
        <f t="shared" si="279"/>
        <v>0</v>
      </c>
      <c r="S1371" s="154">
        <f t="shared" si="280"/>
        <v>0</v>
      </c>
      <c r="T1371" s="154">
        <f t="shared" si="281"/>
        <v>27.835768158600263</v>
      </c>
      <c r="U1371" s="154">
        <f t="shared" si="282"/>
        <v>0</v>
      </c>
      <c r="V1371" s="154">
        <f t="shared" si="283"/>
        <v>0</v>
      </c>
      <c r="W1371" s="154">
        <f t="shared" si="284"/>
        <v>7292.2397681586008</v>
      </c>
      <c r="X1371" s="137">
        <f t="shared" si="285"/>
        <v>7264.4040000000005</v>
      </c>
      <c r="Y1371" s="137">
        <f t="shared" si="286"/>
        <v>27.835768158600263</v>
      </c>
    </row>
    <row r="1372" spans="1:25">
      <c r="A1372" s="153">
        <v>4201</v>
      </c>
      <c r="B1372" s="153" t="s">
        <v>164</v>
      </c>
      <c r="C1372" s="153" t="s">
        <v>226</v>
      </c>
      <c r="D1372" s="153" t="s">
        <v>423</v>
      </c>
      <c r="E1372" s="153" t="s">
        <v>133</v>
      </c>
      <c r="F1372" s="136" t="s">
        <v>206</v>
      </c>
      <c r="G1372" s="154">
        <v>0.83508022698899997</v>
      </c>
      <c r="H1372" s="154">
        <v>0.83508022698899997</v>
      </c>
      <c r="I1372" s="154">
        <v>0</v>
      </c>
      <c r="J1372" s="155">
        <f t="shared" si="274"/>
        <v>1</v>
      </c>
      <c r="K1372" s="155">
        <f t="shared" si="275"/>
        <v>0</v>
      </c>
      <c r="L1372" s="155">
        <f>IF(F1372="Current ASP",IF(ISERROR(VLOOKUP(A1372,#REF!,3,FALSE)),1,1-VLOOKUP(A1372,#REF!,3,FALSE)),0)</f>
        <v>1</v>
      </c>
      <c r="M1372" s="137">
        <v>0</v>
      </c>
      <c r="N1372" s="154">
        <f t="shared" si="276"/>
        <v>0</v>
      </c>
      <c r="O1372" s="154">
        <f t="shared" si="277"/>
        <v>0</v>
      </c>
      <c r="P1372" s="154">
        <f t="shared" si="278"/>
        <v>0</v>
      </c>
      <c r="Q1372" s="154">
        <v>0</v>
      </c>
      <c r="R1372" s="154">
        <f t="shared" si="279"/>
        <v>0</v>
      </c>
      <c r="S1372" s="154">
        <f t="shared" si="280"/>
        <v>0</v>
      </c>
      <c r="T1372" s="154">
        <f t="shared" si="281"/>
        <v>0</v>
      </c>
      <c r="U1372" s="154">
        <f t="shared" si="282"/>
        <v>0</v>
      </c>
      <c r="V1372" s="154">
        <f t="shared" si="283"/>
        <v>0</v>
      </c>
      <c r="W1372" s="154">
        <f t="shared" si="284"/>
        <v>0</v>
      </c>
      <c r="X1372" s="137">
        <f t="shared" si="285"/>
        <v>0</v>
      </c>
      <c r="Y1372" s="137">
        <f t="shared" si="286"/>
        <v>0</v>
      </c>
    </row>
    <row r="1373" spans="1:25">
      <c r="A1373" s="153">
        <v>4202</v>
      </c>
      <c r="B1373" s="153" t="s">
        <v>164</v>
      </c>
      <c r="C1373" s="153" t="s">
        <v>226</v>
      </c>
      <c r="D1373" s="153" t="s">
        <v>422</v>
      </c>
      <c r="E1373" s="153" t="s">
        <v>133</v>
      </c>
      <c r="F1373" s="136" t="s">
        <v>206</v>
      </c>
      <c r="G1373" s="154">
        <v>2.5090751152699999</v>
      </c>
      <c r="H1373" s="154">
        <v>2.5090751152699999</v>
      </c>
      <c r="I1373" s="154">
        <v>0</v>
      </c>
      <c r="J1373" s="155">
        <f t="shared" si="274"/>
        <v>1</v>
      </c>
      <c r="K1373" s="155">
        <f t="shared" si="275"/>
        <v>0</v>
      </c>
      <c r="L1373" s="155">
        <f>IF(F1373="Current ASP",IF(ISERROR(VLOOKUP(A1373,#REF!,3,FALSE)),1,1-VLOOKUP(A1373,#REF!,3,FALSE)),0)</f>
        <v>1</v>
      </c>
      <c r="M1373" s="137">
        <v>0</v>
      </c>
      <c r="N1373" s="154">
        <f t="shared" si="276"/>
        <v>0</v>
      </c>
      <c r="O1373" s="154">
        <f t="shared" si="277"/>
        <v>0</v>
      </c>
      <c r="P1373" s="154">
        <f t="shared" si="278"/>
        <v>0</v>
      </c>
      <c r="Q1373" s="154">
        <v>0</v>
      </c>
      <c r="R1373" s="154">
        <f t="shared" si="279"/>
        <v>0</v>
      </c>
      <c r="S1373" s="154">
        <f t="shared" si="280"/>
        <v>0</v>
      </c>
      <c r="T1373" s="154">
        <f t="shared" si="281"/>
        <v>0</v>
      </c>
      <c r="U1373" s="154">
        <f t="shared" si="282"/>
        <v>0</v>
      </c>
      <c r="V1373" s="154">
        <f t="shared" si="283"/>
        <v>0</v>
      </c>
      <c r="W1373" s="154">
        <f t="shared" si="284"/>
        <v>0</v>
      </c>
      <c r="X1373" s="137">
        <f t="shared" si="285"/>
        <v>0</v>
      </c>
      <c r="Y1373" s="137">
        <f t="shared" si="286"/>
        <v>0</v>
      </c>
    </row>
    <row r="1374" spans="1:25">
      <c r="A1374" s="153">
        <v>4203</v>
      </c>
      <c r="B1374" s="153" t="s">
        <v>164</v>
      </c>
      <c r="C1374" s="153" t="s">
        <v>165</v>
      </c>
      <c r="D1374" s="153" t="s">
        <v>413</v>
      </c>
      <c r="E1374" s="153" t="s">
        <v>167</v>
      </c>
      <c r="F1374" s="136" t="s">
        <v>168</v>
      </c>
      <c r="G1374" s="154">
        <v>5.7950678065099996</v>
      </c>
      <c r="H1374" s="154">
        <v>0</v>
      </c>
      <c r="I1374" s="154">
        <v>0</v>
      </c>
      <c r="J1374" s="155">
        <f t="shared" si="274"/>
        <v>0</v>
      </c>
      <c r="K1374" s="155">
        <f t="shared" si="275"/>
        <v>0</v>
      </c>
      <c r="L1374" s="155">
        <f>IF(F1374="Current ASP",IF(ISERROR(VLOOKUP(A1374,#REF!,3,FALSE)),1,1-VLOOKUP(A1374,#REF!,3,FALSE)),0)</f>
        <v>0</v>
      </c>
      <c r="M1374" s="137">
        <v>0</v>
      </c>
      <c r="N1374" s="154">
        <f t="shared" si="276"/>
        <v>0</v>
      </c>
      <c r="O1374" s="154">
        <f t="shared" si="277"/>
        <v>0</v>
      </c>
      <c r="P1374" s="154">
        <f t="shared" si="278"/>
        <v>0</v>
      </c>
      <c r="Q1374" s="154">
        <v>0</v>
      </c>
      <c r="R1374" s="154">
        <f t="shared" si="279"/>
        <v>0</v>
      </c>
      <c r="S1374" s="154">
        <f t="shared" si="280"/>
        <v>0</v>
      </c>
      <c r="T1374" s="154">
        <f t="shared" si="281"/>
        <v>0</v>
      </c>
      <c r="U1374" s="154">
        <f t="shared" si="282"/>
        <v>0</v>
      </c>
      <c r="V1374" s="154">
        <f t="shared" si="283"/>
        <v>0</v>
      </c>
      <c r="W1374" s="154">
        <f t="shared" si="284"/>
        <v>0</v>
      </c>
      <c r="X1374" s="137">
        <f t="shared" si="285"/>
        <v>0</v>
      </c>
      <c r="Y1374" s="137">
        <f t="shared" si="286"/>
        <v>0</v>
      </c>
    </row>
    <row r="1375" spans="1:25">
      <c r="A1375" s="153">
        <v>4204</v>
      </c>
      <c r="B1375" s="153" t="s">
        <v>164</v>
      </c>
      <c r="C1375" s="153" t="s">
        <v>165</v>
      </c>
      <c r="D1375" s="153" t="s">
        <v>437</v>
      </c>
      <c r="E1375" s="153" t="s">
        <v>167</v>
      </c>
      <c r="F1375" s="136" t="s">
        <v>168</v>
      </c>
      <c r="G1375" s="154">
        <v>1.70960434679</v>
      </c>
      <c r="H1375" s="154">
        <v>0</v>
      </c>
      <c r="I1375" s="154">
        <v>0</v>
      </c>
      <c r="J1375" s="155">
        <f t="shared" si="274"/>
        <v>0</v>
      </c>
      <c r="K1375" s="155">
        <f t="shared" si="275"/>
        <v>0</v>
      </c>
      <c r="L1375" s="155">
        <f>IF(F1375="Current ASP",IF(ISERROR(VLOOKUP(A1375,#REF!,3,FALSE)),1,1-VLOOKUP(A1375,#REF!,3,FALSE)),0)</f>
        <v>0</v>
      </c>
      <c r="M1375" s="137">
        <v>0</v>
      </c>
      <c r="N1375" s="154">
        <f t="shared" si="276"/>
        <v>0</v>
      </c>
      <c r="O1375" s="154">
        <f t="shared" si="277"/>
        <v>0</v>
      </c>
      <c r="P1375" s="154">
        <f t="shared" si="278"/>
        <v>0</v>
      </c>
      <c r="Q1375" s="154">
        <v>0</v>
      </c>
      <c r="R1375" s="154">
        <f t="shared" si="279"/>
        <v>0</v>
      </c>
      <c r="S1375" s="154">
        <f t="shared" si="280"/>
        <v>0</v>
      </c>
      <c r="T1375" s="154">
        <f t="shared" si="281"/>
        <v>0</v>
      </c>
      <c r="U1375" s="154">
        <f t="shared" si="282"/>
        <v>0</v>
      </c>
      <c r="V1375" s="154">
        <f t="shared" si="283"/>
        <v>0</v>
      </c>
      <c r="W1375" s="154">
        <f t="shared" si="284"/>
        <v>0</v>
      </c>
      <c r="X1375" s="137">
        <f t="shared" si="285"/>
        <v>0</v>
      </c>
      <c r="Y1375" s="137">
        <f t="shared" si="286"/>
        <v>0</v>
      </c>
    </row>
    <row r="1376" spans="1:25">
      <c r="A1376" s="153">
        <v>4205</v>
      </c>
      <c r="B1376" s="153" t="s">
        <v>164</v>
      </c>
      <c r="C1376" s="153" t="s">
        <v>165</v>
      </c>
      <c r="D1376" s="153" t="s">
        <v>442</v>
      </c>
      <c r="E1376" s="153" t="s">
        <v>167</v>
      </c>
      <c r="F1376" s="136" t="s">
        <v>168</v>
      </c>
      <c r="G1376" s="154">
        <v>4.3854492612099998</v>
      </c>
      <c r="H1376" s="154">
        <v>0</v>
      </c>
      <c r="I1376" s="154">
        <v>0</v>
      </c>
      <c r="J1376" s="155">
        <f t="shared" si="274"/>
        <v>0</v>
      </c>
      <c r="K1376" s="155">
        <f t="shared" si="275"/>
        <v>0</v>
      </c>
      <c r="L1376" s="155">
        <f>IF(F1376="Current ASP",IF(ISERROR(VLOOKUP(A1376,#REF!,3,FALSE)),1,1-VLOOKUP(A1376,#REF!,3,FALSE)),0)</f>
        <v>0</v>
      </c>
      <c r="M1376" s="137">
        <v>0</v>
      </c>
      <c r="N1376" s="154">
        <f t="shared" si="276"/>
        <v>0</v>
      </c>
      <c r="O1376" s="154">
        <f t="shared" si="277"/>
        <v>0</v>
      </c>
      <c r="P1376" s="154">
        <f t="shared" si="278"/>
        <v>0</v>
      </c>
      <c r="Q1376" s="154">
        <v>0</v>
      </c>
      <c r="R1376" s="154">
        <f t="shared" si="279"/>
        <v>0</v>
      </c>
      <c r="S1376" s="154">
        <f t="shared" si="280"/>
        <v>0</v>
      </c>
      <c r="T1376" s="154">
        <f t="shared" si="281"/>
        <v>0</v>
      </c>
      <c r="U1376" s="154">
        <f t="shared" si="282"/>
        <v>0</v>
      </c>
      <c r="V1376" s="154">
        <f t="shared" si="283"/>
        <v>0</v>
      </c>
      <c r="W1376" s="154">
        <f t="shared" si="284"/>
        <v>0</v>
      </c>
      <c r="X1376" s="137">
        <f t="shared" si="285"/>
        <v>0</v>
      </c>
      <c r="Y1376" s="137">
        <f t="shared" si="286"/>
        <v>0</v>
      </c>
    </row>
    <row r="1377" spans="1:25">
      <c r="A1377" s="153">
        <v>4206</v>
      </c>
      <c r="B1377" s="153" t="s">
        <v>164</v>
      </c>
      <c r="C1377" s="153" t="s">
        <v>165</v>
      </c>
      <c r="D1377" s="153" t="s">
        <v>395</v>
      </c>
      <c r="E1377" s="153" t="s">
        <v>167</v>
      </c>
      <c r="F1377" s="136" t="s">
        <v>168</v>
      </c>
      <c r="G1377" s="154">
        <v>5.38782882847</v>
      </c>
      <c r="H1377" s="154">
        <v>0</v>
      </c>
      <c r="I1377" s="154">
        <v>0</v>
      </c>
      <c r="J1377" s="155">
        <f t="shared" si="274"/>
        <v>0</v>
      </c>
      <c r="K1377" s="155">
        <f t="shared" si="275"/>
        <v>0</v>
      </c>
      <c r="L1377" s="155">
        <f>IF(F1377="Current ASP",IF(ISERROR(VLOOKUP(A1377,#REF!,3,FALSE)),1,1-VLOOKUP(A1377,#REF!,3,FALSE)),0)</f>
        <v>0</v>
      </c>
      <c r="M1377" s="137">
        <v>0</v>
      </c>
      <c r="N1377" s="154">
        <f t="shared" si="276"/>
        <v>0</v>
      </c>
      <c r="O1377" s="154">
        <f t="shared" si="277"/>
        <v>0</v>
      </c>
      <c r="P1377" s="154">
        <f t="shared" si="278"/>
        <v>0</v>
      </c>
      <c r="Q1377" s="154">
        <v>0</v>
      </c>
      <c r="R1377" s="154">
        <f t="shared" si="279"/>
        <v>0</v>
      </c>
      <c r="S1377" s="154">
        <f t="shared" si="280"/>
        <v>0</v>
      </c>
      <c r="T1377" s="154">
        <f t="shared" si="281"/>
        <v>0</v>
      </c>
      <c r="U1377" s="154">
        <f t="shared" si="282"/>
        <v>0</v>
      </c>
      <c r="V1377" s="154">
        <f t="shared" si="283"/>
        <v>0</v>
      </c>
      <c r="W1377" s="154">
        <f t="shared" si="284"/>
        <v>0</v>
      </c>
      <c r="X1377" s="137">
        <f t="shared" si="285"/>
        <v>0</v>
      </c>
      <c r="Y1377" s="137">
        <f t="shared" si="286"/>
        <v>0</v>
      </c>
    </row>
    <row r="1378" spans="1:25">
      <c r="A1378" s="153">
        <v>4207</v>
      </c>
      <c r="B1378" s="153" t="s">
        <v>164</v>
      </c>
      <c r="C1378" s="153" t="s">
        <v>165</v>
      </c>
      <c r="D1378" s="153" t="s">
        <v>396</v>
      </c>
      <c r="E1378" s="153" t="s">
        <v>167</v>
      </c>
      <c r="F1378" s="136" t="s">
        <v>168</v>
      </c>
      <c r="G1378" s="154">
        <v>2.23836121112</v>
      </c>
      <c r="H1378" s="154">
        <v>0</v>
      </c>
      <c r="I1378" s="154">
        <v>0</v>
      </c>
      <c r="J1378" s="155">
        <f t="shared" si="274"/>
        <v>0</v>
      </c>
      <c r="K1378" s="155">
        <f t="shared" si="275"/>
        <v>0</v>
      </c>
      <c r="L1378" s="155">
        <f>IF(F1378="Current ASP",IF(ISERROR(VLOOKUP(A1378,#REF!,3,FALSE)),1,1-VLOOKUP(A1378,#REF!,3,FALSE)),0)</f>
        <v>0</v>
      </c>
      <c r="M1378" s="137">
        <v>0</v>
      </c>
      <c r="N1378" s="154">
        <f t="shared" si="276"/>
        <v>0</v>
      </c>
      <c r="O1378" s="154">
        <f t="shared" si="277"/>
        <v>0</v>
      </c>
      <c r="P1378" s="154">
        <f t="shared" si="278"/>
        <v>0</v>
      </c>
      <c r="Q1378" s="154">
        <v>0</v>
      </c>
      <c r="R1378" s="154">
        <f t="shared" si="279"/>
        <v>0</v>
      </c>
      <c r="S1378" s="154">
        <f t="shared" si="280"/>
        <v>0</v>
      </c>
      <c r="T1378" s="154">
        <f t="shared" si="281"/>
        <v>0</v>
      </c>
      <c r="U1378" s="154">
        <f t="shared" si="282"/>
        <v>0</v>
      </c>
      <c r="V1378" s="154">
        <f t="shared" si="283"/>
        <v>0</v>
      </c>
      <c r="W1378" s="154">
        <f t="shared" si="284"/>
        <v>0</v>
      </c>
      <c r="X1378" s="137">
        <f t="shared" si="285"/>
        <v>0</v>
      </c>
      <c r="Y1378" s="137">
        <f t="shared" si="286"/>
        <v>0</v>
      </c>
    </row>
    <row r="1379" spans="1:25">
      <c r="A1379" s="153">
        <v>4208</v>
      </c>
      <c r="B1379" s="153" t="s">
        <v>164</v>
      </c>
      <c r="C1379" s="153" t="s">
        <v>165</v>
      </c>
      <c r="D1379" s="153" t="s">
        <v>331</v>
      </c>
      <c r="E1379" s="153" t="s">
        <v>167</v>
      </c>
      <c r="F1379" s="136" t="s">
        <v>168</v>
      </c>
      <c r="G1379" s="154">
        <v>2.0223331675999998</v>
      </c>
      <c r="H1379" s="154">
        <v>0</v>
      </c>
      <c r="I1379" s="154">
        <v>0</v>
      </c>
      <c r="J1379" s="155">
        <f t="shared" si="274"/>
        <v>0</v>
      </c>
      <c r="K1379" s="155">
        <f t="shared" si="275"/>
        <v>0</v>
      </c>
      <c r="L1379" s="155">
        <f>IF(F1379="Current ASP",IF(ISERROR(VLOOKUP(A1379,#REF!,3,FALSE)),1,1-VLOOKUP(A1379,#REF!,3,FALSE)),0)</f>
        <v>0</v>
      </c>
      <c r="M1379" s="137">
        <v>0</v>
      </c>
      <c r="N1379" s="154">
        <f t="shared" si="276"/>
        <v>0</v>
      </c>
      <c r="O1379" s="154">
        <f t="shared" si="277"/>
        <v>0</v>
      </c>
      <c r="P1379" s="154">
        <f t="shared" si="278"/>
        <v>0</v>
      </c>
      <c r="Q1379" s="154">
        <v>0</v>
      </c>
      <c r="R1379" s="154">
        <f t="shared" si="279"/>
        <v>0</v>
      </c>
      <c r="S1379" s="154">
        <f t="shared" si="280"/>
        <v>0</v>
      </c>
      <c r="T1379" s="154">
        <f t="shared" si="281"/>
        <v>0</v>
      </c>
      <c r="U1379" s="154">
        <f t="shared" si="282"/>
        <v>0</v>
      </c>
      <c r="V1379" s="154">
        <f t="shared" si="283"/>
        <v>0</v>
      </c>
      <c r="W1379" s="154">
        <f t="shared" si="284"/>
        <v>0</v>
      </c>
      <c r="X1379" s="137">
        <f t="shared" si="285"/>
        <v>0</v>
      </c>
      <c r="Y1379" s="137">
        <f t="shared" si="286"/>
        <v>0</v>
      </c>
    </row>
    <row r="1380" spans="1:25">
      <c r="A1380" s="153">
        <v>4209</v>
      </c>
      <c r="B1380" s="153" t="s">
        <v>164</v>
      </c>
      <c r="C1380" s="153" t="s">
        <v>165</v>
      </c>
      <c r="D1380" s="153" t="s">
        <v>356</v>
      </c>
      <c r="E1380" s="153" t="s">
        <v>167</v>
      </c>
      <c r="F1380" s="136" t="s">
        <v>168</v>
      </c>
      <c r="G1380" s="154">
        <v>2.3121063183600001</v>
      </c>
      <c r="H1380" s="154">
        <v>0</v>
      </c>
      <c r="I1380" s="154">
        <v>0</v>
      </c>
      <c r="J1380" s="155">
        <f t="shared" si="274"/>
        <v>0</v>
      </c>
      <c r="K1380" s="155">
        <f t="shared" si="275"/>
        <v>0</v>
      </c>
      <c r="L1380" s="155">
        <f>IF(F1380="Current ASP",IF(ISERROR(VLOOKUP(A1380,#REF!,3,FALSE)),1,1-VLOOKUP(A1380,#REF!,3,FALSE)),0)</f>
        <v>0</v>
      </c>
      <c r="M1380" s="137">
        <v>0</v>
      </c>
      <c r="N1380" s="154">
        <f t="shared" si="276"/>
        <v>0</v>
      </c>
      <c r="O1380" s="154">
        <f t="shared" si="277"/>
        <v>0</v>
      </c>
      <c r="P1380" s="154">
        <f t="shared" si="278"/>
        <v>0</v>
      </c>
      <c r="Q1380" s="154">
        <v>0</v>
      </c>
      <c r="R1380" s="154">
        <f t="shared" si="279"/>
        <v>0</v>
      </c>
      <c r="S1380" s="154">
        <f t="shared" si="280"/>
        <v>0</v>
      </c>
      <c r="T1380" s="154">
        <f t="shared" si="281"/>
        <v>0</v>
      </c>
      <c r="U1380" s="154">
        <f t="shared" si="282"/>
        <v>0</v>
      </c>
      <c r="V1380" s="154">
        <f t="shared" si="283"/>
        <v>0</v>
      </c>
      <c r="W1380" s="154">
        <f t="shared" si="284"/>
        <v>0</v>
      </c>
      <c r="X1380" s="137">
        <f t="shared" si="285"/>
        <v>0</v>
      </c>
      <c r="Y1380" s="137">
        <f t="shared" si="286"/>
        <v>0</v>
      </c>
    </row>
    <row r="1381" spans="1:25">
      <c r="A1381" s="153">
        <v>4210</v>
      </c>
      <c r="B1381" s="153" t="s">
        <v>164</v>
      </c>
      <c r="C1381" s="153" t="s">
        <v>165</v>
      </c>
      <c r="D1381" s="153" t="s">
        <v>330</v>
      </c>
      <c r="E1381" s="153" t="s">
        <v>167</v>
      </c>
      <c r="F1381" s="136" t="s">
        <v>168</v>
      </c>
      <c r="G1381" s="154">
        <v>1.2724939694999999</v>
      </c>
      <c r="H1381" s="154">
        <v>0</v>
      </c>
      <c r="I1381" s="154">
        <v>0</v>
      </c>
      <c r="J1381" s="155">
        <f t="shared" si="274"/>
        <v>0</v>
      </c>
      <c r="K1381" s="155">
        <f t="shared" si="275"/>
        <v>0</v>
      </c>
      <c r="L1381" s="155">
        <f>IF(F1381="Current ASP",IF(ISERROR(VLOOKUP(A1381,#REF!,3,FALSE)),1,1-VLOOKUP(A1381,#REF!,3,FALSE)),0)</f>
        <v>0</v>
      </c>
      <c r="M1381" s="137">
        <v>0</v>
      </c>
      <c r="N1381" s="154">
        <f t="shared" si="276"/>
        <v>0</v>
      </c>
      <c r="O1381" s="154">
        <f t="shared" si="277"/>
        <v>0</v>
      </c>
      <c r="P1381" s="154">
        <f t="shared" si="278"/>
        <v>0</v>
      </c>
      <c r="Q1381" s="154">
        <v>0</v>
      </c>
      <c r="R1381" s="154">
        <f t="shared" si="279"/>
        <v>0</v>
      </c>
      <c r="S1381" s="154">
        <f t="shared" si="280"/>
        <v>0</v>
      </c>
      <c r="T1381" s="154">
        <f t="shared" si="281"/>
        <v>0</v>
      </c>
      <c r="U1381" s="154">
        <f t="shared" si="282"/>
        <v>0</v>
      </c>
      <c r="V1381" s="154">
        <f t="shared" si="283"/>
        <v>0</v>
      </c>
      <c r="W1381" s="154">
        <f t="shared" si="284"/>
        <v>0</v>
      </c>
      <c r="X1381" s="137">
        <f t="shared" si="285"/>
        <v>0</v>
      </c>
      <c r="Y1381" s="137">
        <f t="shared" si="286"/>
        <v>0</v>
      </c>
    </row>
    <row r="1382" spans="1:25">
      <c r="A1382" s="153">
        <v>4211</v>
      </c>
      <c r="B1382" s="153" t="s">
        <v>164</v>
      </c>
      <c r="C1382" s="153" t="s">
        <v>165</v>
      </c>
      <c r="D1382" s="153" t="s">
        <v>330</v>
      </c>
      <c r="E1382" s="153" t="s">
        <v>167</v>
      </c>
      <c r="F1382" s="136" t="s">
        <v>168</v>
      </c>
      <c r="G1382" s="154">
        <v>1.2070686746299999</v>
      </c>
      <c r="H1382" s="154">
        <v>0</v>
      </c>
      <c r="I1382" s="154">
        <v>0</v>
      </c>
      <c r="J1382" s="155">
        <f t="shared" si="274"/>
        <v>0</v>
      </c>
      <c r="K1382" s="155">
        <f t="shared" si="275"/>
        <v>0</v>
      </c>
      <c r="L1382" s="155">
        <f>IF(F1382="Current ASP",IF(ISERROR(VLOOKUP(A1382,#REF!,3,FALSE)),1,1-VLOOKUP(A1382,#REF!,3,FALSE)),0)</f>
        <v>0</v>
      </c>
      <c r="M1382" s="137">
        <v>0</v>
      </c>
      <c r="N1382" s="154">
        <f t="shared" si="276"/>
        <v>0</v>
      </c>
      <c r="O1382" s="154">
        <f t="shared" si="277"/>
        <v>0</v>
      </c>
      <c r="P1382" s="154">
        <f t="shared" si="278"/>
        <v>0</v>
      </c>
      <c r="Q1382" s="154">
        <v>0</v>
      </c>
      <c r="R1382" s="154">
        <f t="shared" si="279"/>
        <v>0</v>
      </c>
      <c r="S1382" s="154">
        <f t="shared" si="280"/>
        <v>0</v>
      </c>
      <c r="T1382" s="154">
        <f t="shared" si="281"/>
        <v>0</v>
      </c>
      <c r="U1382" s="154">
        <f t="shared" si="282"/>
        <v>0</v>
      </c>
      <c r="V1382" s="154">
        <f t="shared" si="283"/>
        <v>0</v>
      </c>
      <c r="W1382" s="154">
        <f t="shared" si="284"/>
        <v>0</v>
      </c>
      <c r="X1382" s="137">
        <f t="shared" si="285"/>
        <v>0</v>
      </c>
      <c r="Y1382" s="137">
        <f t="shared" si="286"/>
        <v>0</v>
      </c>
    </row>
    <row r="1383" spans="1:25">
      <c r="A1383" s="153">
        <v>4212</v>
      </c>
      <c r="B1383" s="153" t="s">
        <v>164</v>
      </c>
      <c r="C1383" s="153" t="s">
        <v>165</v>
      </c>
      <c r="D1383" s="153" t="s">
        <v>357</v>
      </c>
      <c r="E1383" s="153" t="s">
        <v>167</v>
      </c>
      <c r="F1383" s="136" t="s">
        <v>168</v>
      </c>
      <c r="G1383" s="154">
        <v>1.7490641897400001</v>
      </c>
      <c r="H1383" s="154">
        <v>0</v>
      </c>
      <c r="I1383" s="154">
        <v>0</v>
      </c>
      <c r="J1383" s="155">
        <f t="shared" si="274"/>
        <v>0</v>
      </c>
      <c r="K1383" s="155">
        <f t="shared" si="275"/>
        <v>0</v>
      </c>
      <c r="L1383" s="155">
        <f>IF(F1383="Current ASP",IF(ISERROR(VLOOKUP(A1383,#REF!,3,FALSE)),1,1-VLOOKUP(A1383,#REF!,3,FALSE)),0)</f>
        <v>0</v>
      </c>
      <c r="M1383" s="137">
        <v>0</v>
      </c>
      <c r="N1383" s="154">
        <f t="shared" si="276"/>
        <v>0</v>
      </c>
      <c r="O1383" s="154">
        <f t="shared" si="277"/>
        <v>0</v>
      </c>
      <c r="P1383" s="154">
        <f t="shared" si="278"/>
        <v>0</v>
      </c>
      <c r="Q1383" s="154">
        <v>0</v>
      </c>
      <c r="R1383" s="154">
        <f t="shared" si="279"/>
        <v>0</v>
      </c>
      <c r="S1383" s="154">
        <f t="shared" si="280"/>
        <v>0</v>
      </c>
      <c r="T1383" s="154">
        <f t="shared" si="281"/>
        <v>0</v>
      </c>
      <c r="U1383" s="154">
        <f t="shared" si="282"/>
        <v>0</v>
      </c>
      <c r="V1383" s="154">
        <f t="shared" si="283"/>
        <v>0</v>
      </c>
      <c r="W1383" s="154">
        <f t="shared" si="284"/>
        <v>0</v>
      </c>
      <c r="X1383" s="137">
        <f t="shared" si="285"/>
        <v>0</v>
      </c>
      <c r="Y1383" s="137">
        <f t="shared" si="286"/>
        <v>0</v>
      </c>
    </row>
    <row r="1384" spans="1:25">
      <c r="A1384" s="153">
        <v>4213</v>
      </c>
      <c r="B1384" s="153" t="s">
        <v>164</v>
      </c>
      <c r="C1384" s="153" t="s">
        <v>165</v>
      </c>
      <c r="D1384" s="153" t="s">
        <v>355</v>
      </c>
      <c r="E1384" s="153" t="s">
        <v>167</v>
      </c>
      <c r="F1384" s="136" t="s">
        <v>168</v>
      </c>
      <c r="G1384" s="154">
        <v>2.4273352125800001</v>
      </c>
      <c r="H1384" s="154">
        <v>0</v>
      </c>
      <c r="I1384" s="154">
        <v>0</v>
      </c>
      <c r="J1384" s="155">
        <f t="shared" si="274"/>
        <v>0</v>
      </c>
      <c r="K1384" s="155">
        <f t="shared" si="275"/>
        <v>0</v>
      </c>
      <c r="L1384" s="155">
        <f>IF(F1384="Current ASP",IF(ISERROR(VLOOKUP(A1384,#REF!,3,FALSE)),1,1-VLOOKUP(A1384,#REF!,3,FALSE)),0)</f>
        <v>0</v>
      </c>
      <c r="M1384" s="137">
        <v>0</v>
      </c>
      <c r="N1384" s="154">
        <f t="shared" si="276"/>
        <v>0</v>
      </c>
      <c r="O1384" s="154">
        <f t="shared" si="277"/>
        <v>0</v>
      </c>
      <c r="P1384" s="154">
        <f t="shared" si="278"/>
        <v>0</v>
      </c>
      <c r="Q1384" s="154">
        <v>0</v>
      </c>
      <c r="R1384" s="154">
        <f t="shared" si="279"/>
        <v>0</v>
      </c>
      <c r="S1384" s="154">
        <f t="shared" si="280"/>
        <v>0</v>
      </c>
      <c r="T1384" s="154">
        <f t="shared" si="281"/>
        <v>0</v>
      </c>
      <c r="U1384" s="154">
        <f t="shared" si="282"/>
        <v>0</v>
      </c>
      <c r="V1384" s="154">
        <f t="shared" si="283"/>
        <v>0</v>
      </c>
      <c r="W1384" s="154">
        <f t="shared" si="284"/>
        <v>0</v>
      </c>
      <c r="X1384" s="137">
        <f t="shared" si="285"/>
        <v>0</v>
      </c>
      <c r="Y1384" s="137">
        <f t="shared" si="286"/>
        <v>0</v>
      </c>
    </row>
    <row r="1385" spans="1:25">
      <c r="A1385" s="153">
        <v>4214</v>
      </c>
      <c r="B1385" s="153" t="s">
        <v>164</v>
      </c>
      <c r="C1385" s="153" t="s">
        <v>165</v>
      </c>
      <c r="D1385" s="153" t="s">
        <v>354</v>
      </c>
      <c r="E1385" s="153" t="s">
        <v>167</v>
      </c>
      <c r="F1385" s="136" t="s">
        <v>168</v>
      </c>
      <c r="G1385" s="154">
        <v>4.25373331724</v>
      </c>
      <c r="H1385" s="154">
        <v>0</v>
      </c>
      <c r="I1385" s="154">
        <v>0</v>
      </c>
      <c r="J1385" s="155">
        <f t="shared" si="274"/>
        <v>0</v>
      </c>
      <c r="K1385" s="155">
        <f t="shared" si="275"/>
        <v>0</v>
      </c>
      <c r="L1385" s="155">
        <f>IF(F1385="Current ASP",IF(ISERROR(VLOOKUP(A1385,#REF!,3,FALSE)),1,1-VLOOKUP(A1385,#REF!,3,FALSE)),0)</f>
        <v>0</v>
      </c>
      <c r="M1385" s="137">
        <v>0</v>
      </c>
      <c r="N1385" s="154">
        <f t="shared" si="276"/>
        <v>0</v>
      </c>
      <c r="O1385" s="154">
        <f t="shared" si="277"/>
        <v>0</v>
      </c>
      <c r="P1385" s="154">
        <f t="shared" si="278"/>
        <v>0</v>
      </c>
      <c r="Q1385" s="154">
        <v>0</v>
      </c>
      <c r="R1385" s="154">
        <f t="shared" si="279"/>
        <v>0</v>
      </c>
      <c r="S1385" s="154">
        <f t="shared" si="280"/>
        <v>0</v>
      </c>
      <c r="T1385" s="154">
        <f t="shared" si="281"/>
        <v>0</v>
      </c>
      <c r="U1385" s="154">
        <f t="shared" si="282"/>
        <v>0</v>
      </c>
      <c r="V1385" s="154">
        <f t="shared" si="283"/>
        <v>0</v>
      </c>
      <c r="W1385" s="154">
        <f t="shared" si="284"/>
        <v>0</v>
      </c>
      <c r="X1385" s="137">
        <f t="shared" si="285"/>
        <v>0</v>
      </c>
      <c r="Y1385" s="137">
        <f t="shared" si="286"/>
        <v>0</v>
      </c>
    </row>
    <row r="1386" spans="1:25">
      <c r="A1386" s="153">
        <v>4215</v>
      </c>
      <c r="B1386" s="153" t="s">
        <v>164</v>
      </c>
      <c r="C1386" s="153" t="s">
        <v>165</v>
      </c>
      <c r="D1386" s="153" t="s">
        <v>366</v>
      </c>
      <c r="E1386" s="153" t="s">
        <v>167</v>
      </c>
      <c r="F1386" s="136" t="s">
        <v>168</v>
      </c>
      <c r="G1386" s="154">
        <v>17.3519951886</v>
      </c>
      <c r="H1386" s="154">
        <v>0</v>
      </c>
      <c r="I1386" s="154">
        <v>0</v>
      </c>
      <c r="J1386" s="155">
        <f t="shared" si="274"/>
        <v>0</v>
      </c>
      <c r="K1386" s="155">
        <f t="shared" si="275"/>
        <v>0</v>
      </c>
      <c r="L1386" s="155">
        <f>IF(F1386="Current ASP",IF(ISERROR(VLOOKUP(A1386,#REF!,3,FALSE)),1,1-VLOOKUP(A1386,#REF!,3,FALSE)),0)</f>
        <v>0</v>
      </c>
      <c r="M1386" s="137">
        <v>0</v>
      </c>
      <c r="N1386" s="154">
        <f t="shared" si="276"/>
        <v>0</v>
      </c>
      <c r="O1386" s="154">
        <f t="shared" si="277"/>
        <v>0</v>
      </c>
      <c r="P1386" s="154">
        <f t="shared" si="278"/>
        <v>0</v>
      </c>
      <c r="Q1386" s="154">
        <v>0</v>
      </c>
      <c r="R1386" s="154">
        <f t="shared" si="279"/>
        <v>0</v>
      </c>
      <c r="S1386" s="154">
        <f t="shared" si="280"/>
        <v>0</v>
      </c>
      <c r="T1386" s="154">
        <f t="shared" si="281"/>
        <v>0</v>
      </c>
      <c r="U1386" s="154">
        <f t="shared" si="282"/>
        <v>0</v>
      </c>
      <c r="V1386" s="154">
        <f t="shared" si="283"/>
        <v>0</v>
      </c>
      <c r="W1386" s="154">
        <f t="shared" si="284"/>
        <v>0</v>
      </c>
      <c r="X1386" s="137">
        <f t="shared" si="285"/>
        <v>0</v>
      </c>
      <c r="Y1386" s="137">
        <f t="shared" si="286"/>
        <v>0</v>
      </c>
    </row>
    <row r="1387" spans="1:25">
      <c r="A1387" s="153">
        <v>4216</v>
      </c>
      <c r="B1387" s="153" t="s">
        <v>164</v>
      </c>
      <c r="C1387" s="153" t="s">
        <v>165</v>
      </c>
      <c r="D1387" s="153" t="s">
        <v>179</v>
      </c>
      <c r="E1387" s="153" t="s">
        <v>167</v>
      </c>
      <c r="F1387" s="136" t="s">
        <v>168</v>
      </c>
      <c r="G1387" s="154">
        <v>1.45007262522</v>
      </c>
      <c r="H1387" s="154">
        <v>0</v>
      </c>
      <c r="I1387" s="154">
        <v>0</v>
      </c>
      <c r="J1387" s="155">
        <f t="shared" si="274"/>
        <v>0</v>
      </c>
      <c r="K1387" s="155">
        <f t="shared" si="275"/>
        <v>0</v>
      </c>
      <c r="L1387" s="155">
        <f>IF(F1387="Current ASP",IF(ISERROR(VLOOKUP(A1387,#REF!,3,FALSE)),1,1-VLOOKUP(A1387,#REF!,3,FALSE)),0)</f>
        <v>0</v>
      </c>
      <c r="M1387" s="137">
        <v>0</v>
      </c>
      <c r="N1387" s="154">
        <f t="shared" si="276"/>
        <v>0</v>
      </c>
      <c r="O1387" s="154">
        <f t="shared" si="277"/>
        <v>0</v>
      </c>
      <c r="P1387" s="154">
        <f t="shared" si="278"/>
        <v>0</v>
      </c>
      <c r="Q1387" s="154">
        <v>0</v>
      </c>
      <c r="R1387" s="154">
        <f t="shared" si="279"/>
        <v>0</v>
      </c>
      <c r="S1387" s="154">
        <f t="shared" si="280"/>
        <v>0</v>
      </c>
      <c r="T1387" s="154">
        <f t="shared" si="281"/>
        <v>0</v>
      </c>
      <c r="U1387" s="154">
        <f t="shared" si="282"/>
        <v>0</v>
      </c>
      <c r="V1387" s="154">
        <f t="shared" si="283"/>
        <v>0</v>
      </c>
      <c r="W1387" s="154">
        <f t="shared" si="284"/>
        <v>0</v>
      </c>
      <c r="X1387" s="137">
        <f t="shared" si="285"/>
        <v>0</v>
      </c>
      <c r="Y1387" s="137">
        <f t="shared" si="286"/>
        <v>0</v>
      </c>
    </row>
    <row r="1388" spans="1:25">
      <c r="A1388" s="153">
        <v>4217</v>
      </c>
      <c r="B1388" s="153" t="s">
        <v>164</v>
      </c>
      <c r="C1388" s="153" t="s">
        <v>165</v>
      </c>
      <c r="D1388" s="153" t="s">
        <v>179</v>
      </c>
      <c r="E1388" s="153" t="s">
        <v>167</v>
      </c>
      <c r="F1388" s="136" t="s">
        <v>168</v>
      </c>
      <c r="G1388" s="154">
        <v>2.1879682652599999</v>
      </c>
      <c r="H1388" s="154">
        <v>0</v>
      </c>
      <c r="I1388" s="154">
        <v>0</v>
      </c>
      <c r="J1388" s="155">
        <f t="shared" si="274"/>
        <v>0</v>
      </c>
      <c r="K1388" s="155">
        <f t="shared" si="275"/>
        <v>0</v>
      </c>
      <c r="L1388" s="155">
        <f>IF(F1388="Current ASP",IF(ISERROR(VLOOKUP(A1388,#REF!,3,FALSE)),1,1-VLOOKUP(A1388,#REF!,3,FALSE)),0)</f>
        <v>0</v>
      </c>
      <c r="M1388" s="137">
        <v>0</v>
      </c>
      <c r="N1388" s="154">
        <f t="shared" si="276"/>
        <v>0</v>
      </c>
      <c r="O1388" s="154">
        <f t="shared" si="277"/>
        <v>0</v>
      </c>
      <c r="P1388" s="154">
        <f t="shared" si="278"/>
        <v>0</v>
      </c>
      <c r="Q1388" s="154">
        <v>0</v>
      </c>
      <c r="R1388" s="154">
        <f t="shared" si="279"/>
        <v>0</v>
      </c>
      <c r="S1388" s="154">
        <f t="shared" si="280"/>
        <v>0</v>
      </c>
      <c r="T1388" s="154">
        <f t="shared" si="281"/>
        <v>0</v>
      </c>
      <c r="U1388" s="154">
        <f t="shared" si="282"/>
        <v>0</v>
      </c>
      <c r="V1388" s="154">
        <f t="shared" si="283"/>
        <v>0</v>
      </c>
      <c r="W1388" s="154">
        <f t="shared" si="284"/>
        <v>0</v>
      </c>
      <c r="X1388" s="137">
        <f t="shared" si="285"/>
        <v>0</v>
      </c>
      <c r="Y1388" s="137">
        <f t="shared" si="286"/>
        <v>0</v>
      </c>
    </row>
    <row r="1389" spans="1:25">
      <c r="A1389" s="153">
        <v>4218</v>
      </c>
      <c r="B1389" s="153" t="s">
        <v>164</v>
      </c>
      <c r="C1389" s="153" t="s">
        <v>165</v>
      </c>
      <c r="D1389" s="153" t="s">
        <v>240</v>
      </c>
      <c r="E1389" s="153" t="s">
        <v>167</v>
      </c>
      <c r="F1389" s="136" t="s">
        <v>168</v>
      </c>
      <c r="G1389" s="154">
        <v>4.4405462612899997</v>
      </c>
      <c r="H1389" s="154">
        <v>0</v>
      </c>
      <c r="I1389" s="154">
        <v>0</v>
      </c>
      <c r="J1389" s="155">
        <f t="shared" si="274"/>
        <v>0</v>
      </c>
      <c r="K1389" s="155">
        <f t="shared" si="275"/>
        <v>0</v>
      </c>
      <c r="L1389" s="155">
        <f>IF(F1389="Current ASP",IF(ISERROR(VLOOKUP(A1389,#REF!,3,FALSE)),1,1-VLOOKUP(A1389,#REF!,3,FALSE)),0)</f>
        <v>0</v>
      </c>
      <c r="M1389" s="137">
        <v>0</v>
      </c>
      <c r="N1389" s="154">
        <f t="shared" si="276"/>
        <v>0</v>
      </c>
      <c r="O1389" s="154">
        <f t="shared" si="277"/>
        <v>0</v>
      </c>
      <c r="P1389" s="154">
        <f t="shared" si="278"/>
        <v>0</v>
      </c>
      <c r="Q1389" s="154">
        <v>0</v>
      </c>
      <c r="R1389" s="154">
        <f t="shared" si="279"/>
        <v>0</v>
      </c>
      <c r="S1389" s="154">
        <f t="shared" si="280"/>
        <v>0</v>
      </c>
      <c r="T1389" s="154">
        <f t="shared" si="281"/>
        <v>0</v>
      </c>
      <c r="U1389" s="154">
        <f t="shared" si="282"/>
        <v>0</v>
      </c>
      <c r="V1389" s="154">
        <f t="shared" si="283"/>
        <v>0</v>
      </c>
      <c r="W1389" s="154">
        <f t="shared" si="284"/>
        <v>0</v>
      </c>
      <c r="X1389" s="137">
        <f t="shared" si="285"/>
        <v>0</v>
      </c>
      <c r="Y1389" s="137">
        <f t="shared" si="286"/>
        <v>0</v>
      </c>
    </row>
    <row r="1390" spans="1:25">
      <c r="A1390" s="153">
        <v>4219</v>
      </c>
      <c r="B1390" s="153" t="s">
        <v>164</v>
      </c>
      <c r="C1390" s="153" t="s">
        <v>165</v>
      </c>
      <c r="D1390" s="153" t="s">
        <v>241</v>
      </c>
      <c r="E1390" s="153" t="s">
        <v>167</v>
      </c>
      <c r="F1390" s="136" t="s">
        <v>168</v>
      </c>
      <c r="G1390" s="154">
        <v>4.2819085782300004</v>
      </c>
      <c r="H1390" s="154">
        <v>0</v>
      </c>
      <c r="I1390" s="154">
        <v>0</v>
      </c>
      <c r="J1390" s="155">
        <f t="shared" si="274"/>
        <v>0</v>
      </c>
      <c r="K1390" s="155">
        <f t="shared" si="275"/>
        <v>0</v>
      </c>
      <c r="L1390" s="155">
        <f>IF(F1390="Current ASP",IF(ISERROR(VLOOKUP(A1390,#REF!,3,FALSE)),1,1-VLOOKUP(A1390,#REF!,3,FALSE)),0)</f>
        <v>0</v>
      </c>
      <c r="M1390" s="137">
        <v>0</v>
      </c>
      <c r="N1390" s="154">
        <f t="shared" si="276"/>
        <v>0</v>
      </c>
      <c r="O1390" s="154">
        <f t="shared" si="277"/>
        <v>0</v>
      </c>
      <c r="P1390" s="154">
        <f t="shared" si="278"/>
        <v>0</v>
      </c>
      <c r="Q1390" s="154">
        <v>0</v>
      </c>
      <c r="R1390" s="154">
        <f t="shared" si="279"/>
        <v>0</v>
      </c>
      <c r="S1390" s="154">
        <f t="shared" si="280"/>
        <v>0</v>
      </c>
      <c r="T1390" s="154">
        <f t="shared" si="281"/>
        <v>0</v>
      </c>
      <c r="U1390" s="154">
        <f t="shared" si="282"/>
        <v>0</v>
      </c>
      <c r="V1390" s="154">
        <f t="shared" si="283"/>
        <v>0</v>
      </c>
      <c r="W1390" s="154">
        <f t="shared" si="284"/>
        <v>0</v>
      </c>
      <c r="X1390" s="137">
        <f t="shared" si="285"/>
        <v>0</v>
      </c>
      <c r="Y1390" s="137">
        <f t="shared" si="286"/>
        <v>0</v>
      </c>
    </row>
    <row r="1391" spans="1:25">
      <c r="A1391" s="153">
        <v>4220</v>
      </c>
      <c r="B1391" s="153" t="s">
        <v>164</v>
      </c>
      <c r="C1391" s="153" t="s">
        <v>165</v>
      </c>
      <c r="D1391" s="153" t="s">
        <v>241</v>
      </c>
      <c r="E1391" s="153" t="s">
        <v>167</v>
      </c>
      <c r="F1391" s="136" t="s">
        <v>168</v>
      </c>
      <c r="G1391" s="154">
        <v>9.4464954078400005</v>
      </c>
      <c r="H1391" s="154">
        <v>0</v>
      </c>
      <c r="I1391" s="154">
        <v>0</v>
      </c>
      <c r="J1391" s="155">
        <f t="shared" si="274"/>
        <v>0</v>
      </c>
      <c r="K1391" s="155">
        <f t="shared" si="275"/>
        <v>0</v>
      </c>
      <c r="L1391" s="155">
        <f>IF(F1391="Current ASP",IF(ISERROR(VLOOKUP(A1391,#REF!,3,FALSE)),1,1-VLOOKUP(A1391,#REF!,3,FALSE)),0)</f>
        <v>0</v>
      </c>
      <c r="M1391" s="137">
        <v>0</v>
      </c>
      <c r="N1391" s="154">
        <f t="shared" si="276"/>
        <v>0</v>
      </c>
      <c r="O1391" s="154">
        <f t="shared" si="277"/>
        <v>0</v>
      </c>
      <c r="P1391" s="154">
        <f t="shared" si="278"/>
        <v>0</v>
      </c>
      <c r="Q1391" s="154">
        <v>0</v>
      </c>
      <c r="R1391" s="154">
        <f t="shared" si="279"/>
        <v>0</v>
      </c>
      <c r="S1391" s="154">
        <f t="shared" si="280"/>
        <v>0</v>
      </c>
      <c r="T1391" s="154">
        <f t="shared" si="281"/>
        <v>0</v>
      </c>
      <c r="U1391" s="154">
        <f t="shared" si="282"/>
        <v>0</v>
      </c>
      <c r="V1391" s="154">
        <f t="shared" si="283"/>
        <v>0</v>
      </c>
      <c r="W1391" s="154">
        <f t="shared" si="284"/>
        <v>0</v>
      </c>
      <c r="X1391" s="137">
        <f t="shared" si="285"/>
        <v>0</v>
      </c>
      <c r="Y1391" s="137">
        <f t="shared" si="286"/>
        <v>0</v>
      </c>
    </row>
    <row r="1392" spans="1:25">
      <c r="A1392" s="153">
        <v>4221</v>
      </c>
      <c r="B1392" s="153" t="s">
        <v>164</v>
      </c>
      <c r="C1392" s="153" t="s">
        <v>165</v>
      </c>
      <c r="D1392" s="153" t="s">
        <v>262</v>
      </c>
      <c r="E1392" s="153" t="s">
        <v>167</v>
      </c>
      <c r="F1392" s="136" t="s">
        <v>168</v>
      </c>
      <c r="G1392" s="154">
        <v>0.71037952845300001</v>
      </c>
      <c r="H1392" s="154">
        <v>0</v>
      </c>
      <c r="I1392" s="154">
        <v>0</v>
      </c>
      <c r="J1392" s="155">
        <f t="shared" si="274"/>
        <v>0</v>
      </c>
      <c r="K1392" s="155">
        <f t="shared" si="275"/>
        <v>0</v>
      </c>
      <c r="L1392" s="155">
        <f>IF(F1392="Current ASP",IF(ISERROR(VLOOKUP(A1392,#REF!,3,FALSE)),1,1-VLOOKUP(A1392,#REF!,3,FALSE)),0)</f>
        <v>0</v>
      </c>
      <c r="M1392" s="137">
        <v>0</v>
      </c>
      <c r="N1392" s="154">
        <f t="shared" si="276"/>
        <v>0</v>
      </c>
      <c r="O1392" s="154">
        <f t="shared" si="277"/>
        <v>0</v>
      </c>
      <c r="P1392" s="154">
        <f t="shared" si="278"/>
        <v>0</v>
      </c>
      <c r="Q1392" s="154">
        <v>0</v>
      </c>
      <c r="R1392" s="154">
        <f t="shared" si="279"/>
        <v>0</v>
      </c>
      <c r="S1392" s="154">
        <f t="shared" si="280"/>
        <v>0</v>
      </c>
      <c r="T1392" s="154">
        <f t="shared" si="281"/>
        <v>0</v>
      </c>
      <c r="U1392" s="154">
        <f t="shared" si="282"/>
        <v>0</v>
      </c>
      <c r="V1392" s="154">
        <f t="shared" si="283"/>
        <v>0</v>
      </c>
      <c r="W1392" s="154">
        <f t="shared" si="284"/>
        <v>0</v>
      </c>
      <c r="X1392" s="137">
        <f t="shared" si="285"/>
        <v>0</v>
      </c>
      <c r="Y1392" s="137">
        <f t="shared" si="286"/>
        <v>0</v>
      </c>
    </row>
    <row r="1393" spans="1:25">
      <c r="A1393" s="153">
        <v>4222</v>
      </c>
      <c r="B1393" s="153" t="s">
        <v>164</v>
      </c>
      <c r="C1393" s="153" t="s">
        <v>165</v>
      </c>
      <c r="D1393" s="153" t="s">
        <v>278</v>
      </c>
      <c r="E1393" s="153" t="s">
        <v>167</v>
      </c>
      <c r="F1393" s="136" t="s">
        <v>168</v>
      </c>
      <c r="G1393" s="154">
        <v>12.312723366</v>
      </c>
      <c r="H1393" s="154">
        <v>0</v>
      </c>
      <c r="I1393" s="154">
        <v>0</v>
      </c>
      <c r="J1393" s="155">
        <f t="shared" si="274"/>
        <v>0</v>
      </c>
      <c r="K1393" s="155">
        <f t="shared" si="275"/>
        <v>0</v>
      </c>
      <c r="L1393" s="155">
        <f>IF(F1393="Current ASP",IF(ISERROR(VLOOKUP(A1393,#REF!,3,FALSE)),1,1-VLOOKUP(A1393,#REF!,3,FALSE)),0)</f>
        <v>0</v>
      </c>
      <c r="M1393" s="137">
        <v>0</v>
      </c>
      <c r="N1393" s="154">
        <f t="shared" si="276"/>
        <v>0</v>
      </c>
      <c r="O1393" s="154">
        <f t="shared" si="277"/>
        <v>0</v>
      </c>
      <c r="P1393" s="154">
        <f t="shared" si="278"/>
        <v>0</v>
      </c>
      <c r="Q1393" s="154">
        <v>0</v>
      </c>
      <c r="R1393" s="154">
        <f t="shared" si="279"/>
        <v>0</v>
      </c>
      <c r="S1393" s="154">
        <f t="shared" si="280"/>
        <v>0</v>
      </c>
      <c r="T1393" s="154">
        <f t="shared" si="281"/>
        <v>0</v>
      </c>
      <c r="U1393" s="154">
        <f t="shared" si="282"/>
        <v>0</v>
      </c>
      <c r="V1393" s="154">
        <f t="shared" si="283"/>
        <v>0</v>
      </c>
      <c r="W1393" s="154">
        <f t="shared" si="284"/>
        <v>0</v>
      </c>
      <c r="X1393" s="137">
        <f t="shared" si="285"/>
        <v>0</v>
      </c>
      <c r="Y1393" s="137">
        <f t="shared" si="286"/>
        <v>0</v>
      </c>
    </row>
    <row r="1394" spans="1:25">
      <c r="A1394" s="153">
        <v>4223</v>
      </c>
      <c r="B1394" s="153" t="s">
        <v>164</v>
      </c>
      <c r="C1394" s="153" t="s">
        <v>165</v>
      </c>
      <c r="D1394" s="153" t="s">
        <v>281</v>
      </c>
      <c r="E1394" s="153" t="s">
        <v>167</v>
      </c>
      <c r="F1394" s="136" t="s">
        <v>168</v>
      </c>
      <c r="G1394" s="154">
        <v>2.0453011393599998</v>
      </c>
      <c r="H1394" s="154">
        <v>0</v>
      </c>
      <c r="I1394" s="154">
        <v>0</v>
      </c>
      <c r="J1394" s="155">
        <f t="shared" si="274"/>
        <v>0</v>
      </c>
      <c r="K1394" s="155">
        <f t="shared" si="275"/>
        <v>0</v>
      </c>
      <c r="L1394" s="155">
        <f>IF(F1394="Current ASP",IF(ISERROR(VLOOKUP(A1394,#REF!,3,FALSE)),1,1-VLOOKUP(A1394,#REF!,3,FALSE)),0)</f>
        <v>0</v>
      </c>
      <c r="M1394" s="137">
        <v>0</v>
      </c>
      <c r="N1394" s="154">
        <f t="shared" si="276"/>
        <v>0</v>
      </c>
      <c r="O1394" s="154">
        <f t="shared" si="277"/>
        <v>0</v>
      </c>
      <c r="P1394" s="154">
        <f t="shared" si="278"/>
        <v>0</v>
      </c>
      <c r="Q1394" s="154">
        <v>0</v>
      </c>
      <c r="R1394" s="154">
        <f t="shared" si="279"/>
        <v>0</v>
      </c>
      <c r="S1394" s="154">
        <f t="shared" si="280"/>
        <v>0</v>
      </c>
      <c r="T1394" s="154">
        <f t="shared" si="281"/>
        <v>0</v>
      </c>
      <c r="U1394" s="154">
        <f t="shared" si="282"/>
        <v>0</v>
      </c>
      <c r="V1394" s="154">
        <f t="shared" si="283"/>
        <v>0</v>
      </c>
      <c r="W1394" s="154">
        <f t="shared" si="284"/>
        <v>0</v>
      </c>
      <c r="X1394" s="137">
        <f t="shared" si="285"/>
        <v>0</v>
      </c>
      <c r="Y1394" s="137">
        <f t="shared" si="286"/>
        <v>0</v>
      </c>
    </row>
    <row r="1395" spans="1:25">
      <c r="A1395" s="153">
        <v>4224</v>
      </c>
      <c r="B1395" s="153" t="s">
        <v>164</v>
      </c>
      <c r="C1395" s="153" t="s">
        <v>165</v>
      </c>
      <c r="D1395" s="153" t="s">
        <v>279</v>
      </c>
      <c r="E1395" s="153" t="s">
        <v>167</v>
      </c>
      <c r="F1395" s="136" t="s">
        <v>168</v>
      </c>
      <c r="G1395" s="154">
        <v>6.1453780981000001</v>
      </c>
      <c r="H1395" s="154">
        <v>0</v>
      </c>
      <c r="I1395" s="154">
        <v>0</v>
      </c>
      <c r="J1395" s="155">
        <f t="shared" si="274"/>
        <v>0</v>
      </c>
      <c r="K1395" s="155">
        <f t="shared" si="275"/>
        <v>0</v>
      </c>
      <c r="L1395" s="155">
        <f>IF(F1395="Current ASP",IF(ISERROR(VLOOKUP(A1395,#REF!,3,FALSE)),1,1-VLOOKUP(A1395,#REF!,3,FALSE)),0)</f>
        <v>0</v>
      </c>
      <c r="M1395" s="137">
        <v>0</v>
      </c>
      <c r="N1395" s="154">
        <f t="shared" si="276"/>
        <v>0</v>
      </c>
      <c r="O1395" s="154">
        <f t="shared" si="277"/>
        <v>0</v>
      </c>
      <c r="P1395" s="154">
        <f t="shared" si="278"/>
        <v>0</v>
      </c>
      <c r="Q1395" s="154">
        <v>0</v>
      </c>
      <c r="R1395" s="154">
        <f t="shared" si="279"/>
        <v>0</v>
      </c>
      <c r="S1395" s="154">
        <f t="shared" si="280"/>
        <v>0</v>
      </c>
      <c r="T1395" s="154">
        <f t="shared" si="281"/>
        <v>0</v>
      </c>
      <c r="U1395" s="154">
        <f t="shared" si="282"/>
        <v>0</v>
      </c>
      <c r="V1395" s="154">
        <f t="shared" si="283"/>
        <v>0</v>
      </c>
      <c r="W1395" s="154">
        <f t="shared" si="284"/>
        <v>0</v>
      </c>
      <c r="X1395" s="137">
        <f t="shared" si="285"/>
        <v>0</v>
      </c>
      <c r="Y1395" s="137">
        <f t="shared" si="286"/>
        <v>0</v>
      </c>
    </row>
    <row r="1396" spans="1:25">
      <c r="A1396" s="153">
        <v>4225</v>
      </c>
      <c r="B1396" s="153" t="s">
        <v>164</v>
      </c>
      <c r="C1396" s="153" t="s">
        <v>165</v>
      </c>
      <c r="D1396" s="153" t="s">
        <v>212</v>
      </c>
      <c r="E1396" s="153" t="s">
        <v>133</v>
      </c>
      <c r="F1396" s="136" t="s">
        <v>206</v>
      </c>
      <c r="G1396" s="154">
        <v>3.6771030147999998E-6</v>
      </c>
      <c r="H1396" s="154">
        <v>3.6771030147999998E-6</v>
      </c>
      <c r="I1396" s="154">
        <v>0</v>
      </c>
      <c r="J1396" s="155">
        <f t="shared" si="274"/>
        <v>1</v>
      </c>
      <c r="K1396" s="155">
        <f t="shared" si="275"/>
        <v>0</v>
      </c>
      <c r="L1396" s="155">
        <f>IF(F1396="Current ASP",IF(ISERROR(VLOOKUP(A1396,#REF!,3,FALSE)),1,1-VLOOKUP(A1396,#REF!,3,FALSE)),0)</f>
        <v>1</v>
      </c>
      <c r="M1396" s="137">
        <v>0</v>
      </c>
      <c r="N1396" s="154">
        <f t="shared" si="276"/>
        <v>0</v>
      </c>
      <c r="O1396" s="154">
        <f t="shared" si="277"/>
        <v>0</v>
      </c>
      <c r="P1396" s="154">
        <f t="shared" si="278"/>
        <v>0</v>
      </c>
      <c r="Q1396" s="154">
        <v>0</v>
      </c>
      <c r="R1396" s="154">
        <f t="shared" si="279"/>
        <v>0</v>
      </c>
      <c r="S1396" s="154">
        <f t="shared" si="280"/>
        <v>0</v>
      </c>
      <c r="T1396" s="154">
        <f t="shared" si="281"/>
        <v>0</v>
      </c>
      <c r="U1396" s="154">
        <f t="shared" si="282"/>
        <v>0</v>
      </c>
      <c r="V1396" s="154">
        <f t="shared" si="283"/>
        <v>0</v>
      </c>
      <c r="W1396" s="154">
        <f t="shared" si="284"/>
        <v>0</v>
      </c>
      <c r="X1396" s="137">
        <f t="shared" si="285"/>
        <v>0</v>
      </c>
      <c r="Y1396" s="137">
        <f t="shared" si="286"/>
        <v>0</v>
      </c>
    </row>
    <row r="1397" spans="1:25">
      <c r="A1397" s="153">
        <v>4226</v>
      </c>
      <c r="B1397" s="153" t="s">
        <v>164</v>
      </c>
      <c r="C1397" s="153" t="s">
        <v>165</v>
      </c>
      <c r="D1397" s="153" t="s">
        <v>212</v>
      </c>
      <c r="E1397" s="153" t="s">
        <v>133</v>
      </c>
      <c r="F1397" s="136" t="s">
        <v>206</v>
      </c>
      <c r="G1397" s="154">
        <v>1.83984636351</v>
      </c>
      <c r="H1397" s="154">
        <v>1.83984636351</v>
      </c>
      <c r="I1397" s="154">
        <v>0</v>
      </c>
      <c r="J1397" s="155">
        <f t="shared" si="274"/>
        <v>1</v>
      </c>
      <c r="K1397" s="155">
        <f t="shared" si="275"/>
        <v>0</v>
      </c>
      <c r="L1397" s="155">
        <f>IF(F1397="Current ASP",IF(ISERROR(VLOOKUP(A1397,#REF!,3,FALSE)),1,1-VLOOKUP(A1397,#REF!,3,FALSE)),0)</f>
        <v>1</v>
      </c>
      <c r="M1397" s="137">
        <v>0</v>
      </c>
      <c r="N1397" s="154">
        <f t="shared" si="276"/>
        <v>0</v>
      </c>
      <c r="O1397" s="154">
        <f t="shared" si="277"/>
        <v>0</v>
      </c>
      <c r="P1397" s="154">
        <f t="shared" si="278"/>
        <v>0</v>
      </c>
      <c r="Q1397" s="154">
        <v>0</v>
      </c>
      <c r="R1397" s="154">
        <f t="shared" si="279"/>
        <v>0</v>
      </c>
      <c r="S1397" s="154">
        <f t="shared" si="280"/>
        <v>0</v>
      </c>
      <c r="T1397" s="154">
        <f t="shared" si="281"/>
        <v>0</v>
      </c>
      <c r="U1397" s="154">
        <f t="shared" si="282"/>
        <v>0</v>
      </c>
      <c r="V1397" s="154">
        <f t="shared" si="283"/>
        <v>0</v>
      </c>
      <c r="W1397" s="154">
        <f t="shared" si="284"/>
        <v>0</v>
      </c>
      <c r="X1397" s="137">
        <f t="shared" si="285"/>
        <v>0</v>
      </c>
      <c r="Y1397" s="137">
        <f t="shared" si="286"/>
        <v>0</v>
      </c>
    </row>
    <row r="1398" spans="1:25">
      <c r="A1398" s="153">
        <v>4230</v>
      </c>
      <c r="B1398" s="153" t="s">
        <v>164</v>
      </c>
      <c r="C1398" s="153" t="s">
        <v>165</v>
      </c>
      <c r="D1398" s="153" t="s">
        <v>317</v>
      </c>
      <c r="E1398" s="153" t="s">
        <v>167</v>
      </c>
      <c r="F1398" s="136" t="s">
        <v>168</v>
      </c>
      <c r="G1398" s="154">
        <v>2.36909039235</v>
      </c>
      <c r="H1398" s="154">
        <v>0</v>
      </c>
      <c r="I1398" s="154">
        <v>0</v>
      </c>
      <c r="J1398" s="155">
        <f t="shared" si="274"/>
        <v>0</v>
      </c>
      <c r="K1398" s="155">
        <f t="shared" si="275"/>
        <v>0</v>
      </c>
      <c r="L1398" s="155">
        <f>IF(F1398="Current ASP",IF(ISERROR(VLOOKUP(A1398,#REF!,3,FALSE)),1,1-VLOOKUP(A1398,#REF!,3,FALSE)),0)</f>
        <v>0</v>
      </c>
      <c r="M1398" s="137">
        <v>0</v>
      </c>
      <c r="N1398" s="154">
        <f t="shared" si="276"/>
        <v>0</v>
      </c>
      <c r="O1398" s="154">
        <f t="shared" si="277"/>
        <v>0</v>
      </c>
      <c r="P1398" s="154">
        <f t="shared" si="278"/>
        <v>0</v>
      </c>
      <c r="Q1398" s="154">
        <v>0</v>
      </c>
      <c r="R1398" s="154">
        <f t="shared" si="279"/>
        <v>0</v>
      </c>
      <c r="S1398" s="154">
        <f t="shared" si="280"/>
        <v>0</v>
      </c>
      <c r="T1398" s="154">
        <f t="shared" si="281"/>
        <v>0</v>
      </c>
      <c r="U1398" s="154">
        <f t="shared" si="282"/>
        <v>0</v>
      </c>
      <c r="V1398" s="154">
        <f t="shared" si="283"/>
        <v>0</v>
      </c>
      <c r="W1398" s="154">
        <f t="shared" si="284"/>
        <v>0</v>
      </c>
      <c r="X1398" s="137">
        <f t="shared" si="285"/>
        <v>0</v>
      </c>
      <c r="Y1398" s="137">
        <f t="shared" si="286"/>
        <v>0</v>
      </c>
    </row>
    <row r="1399" spans="1:25">
      <c r="A1399" s="153">
        <v>4231</v>
      </c>
      <c r="B1399" s="153" t="s">
        <v>164</v>
      </c>
      <c r="C1399" s="153" t="s">
        <v>165</v>
      </c>
      <c r="D1399" s="153" t="s">
        <v>310</v>
      </c>
      <c r="E1399" s="153" t="s">
        <v>167</v>
      </c>
      <c r="F1399" s="136" t="s">
        <v>168</v>
      </c>
      <c r="G1399" s="154">
        <v>1.3566910674599999</v>
      </c>
      <c r="H1399" s="154">
        <v>0</v>
      </c>
      <c r="I1399" s="154">
        <v>0</v>
      </c>
      <c r="J1399" s="155">
        <f t="shared" si="274"/>
        <v>0</v>
      </c>
      <c r="K1399" s="155">
        <f t="shared" si="275"/>
        <v>0</v>
      </c>
      <c r="L1399" s="155">
        <f>IF(F1399="Current ASP",IF(ISERROR(VLOOKUP(A1399,#REF!,3,FALSE)),1,1-VLOOKUP(A1399,#REF!,3,FALSE)),0)</f>
        <v>0</v>
      </c>
      <c r="M1399" s="137">
        <v>0</v>
      </c>
      <c r="N1399" s="154">
        <f t="shared" si="276"/>
        <v>0</v>
      </c>
      <c r="O1399" s="154">
        <f t="shared" si="277"/>
        <v>0</v>
      </c>
      <c r="P1399" s="154">
        <f t="shared" si="278"/>
        <v>0</v>
      </c>
      <c r="Q1399" s="154">
        <v>0</v>
      </c>
      <c r="R1399" s="154">
        <f t="shared" si="279"/>
        <v>0</v>
      </c>
      <c r="S1399" s="154">
        <f t="shared" si="280"/>
        <v>0</v>
      </c>
      <c r="T1399" s="154">
        <f t="shared" si="281"/>
        <v>0</v>
      </c>
      <c r="U1399" s="154">
        <f t="shared" si="282"/>
        <v>0</v>
      </c>
      <c r="V1399" s="154">
        <f t="shared" si="283"/>
        <v>0</v>
      </c>
      <c r="W1399" s="154">
        <f t="shared" si="284"/>
        <v>0</v>
      </c>
      <c r="X1399" s="137">
        <f t="shared" si="285"/>
        <v>0</v>
      </c>
      <c r="Y1399" s="137">
        <f t="shared" si="286"/>
        <v>0</v>
      </c>
    </row>
    <row r="1400" spans="1:25">
      <c r="A1400" s="153">
        <v>4232</v>
      </c>
      <c r="B1400" s="153" t="s">
        <v>164</v>
      </c>
      <c r="C1400" s="153" t="s">
        <v>165</v>
      </c>
      <c r="D1400" s="153" t="s">
        <v>310</v>
      </c>
      <c r="E1400" s="153" t="s">
        <v>167</v>
      </c>
      <c r="F1400" s="136" t="s">
        <v>168</v>
      </c>
      <c r="G1400" s="154">
        <v>3.1844485005199998</v>
      </c>
      <c r="H1400" s="154">
        <v>0</v>
      </c>
      <c r="I1400" s="154">
        <v>0</v>
      </c>
      <c r="J1400" s="155">
        <f t="shared" si="274"/>
        <v>0</v>
      </c>
      <c r="K1400" s="155">
        <f t="shared" si="275"/>
        <v>0</v>
      </c>
      <c r="L1400" s="155">
        <f>IF(F1400="Current ASP",IF(ISERROR(VLOOKUP(A1400,#REF!,3,FALSE)),1,1-VLOOKUP(A1400,#REF!,3,FALSE)),0)</f>
        <v>0</v>
      </c>
      <c r="M1400" s="137">
        <v>0</v>
      </c>
      <c r="N1400" s="154">
        <f t="shared" si="276"/>
        <v>0</v>
      </c>
      <c r="O1400" s="154">
        <f t="shared" si="277"/>
        <v>0</v>
      </c>
      <c r="P1400" s="154">
        <f t="shared" si="278"/>
        <v>0</v>
      </c>
      <c r="Q1400" s="154">
        <v>0</v>
      </c>
      <c r="R1400" s="154">
        <f t="shared" si="279"/>
        <v>0</v>
      </c>
      <c r="S1400" s="154">
        <f t="shared" si="280"/>
        <v>0</v>
      </c>
      <c r="T1400" s="154">
        <f t="shared" si="281"/>
        <v>0</v>
      </c>
      <c r="U1400" s="154">
        <f t="shared" si="282"/>
        <v>0</v>
      </c>
      <c r="V1400" s="154">
        <f t="shared" si="283"/>
        <v>0</v>
      </c>
      <c r="W1400" s="154">
        <f t="shared" si="284"/>
        <v>0</v>
      </c>
      <c r="X1400" s="137">
        <f t="shared" si="285"/>
        <v>0</v>
      </c>
      <c r="Y1400" s="137">
        <f t="shared" si="286"/>
        <v>0</v>
      </c>
    </row>
    <row r="1401" spans="1:25">
      <c r="A1401" s="153">
        <v>4233</v>
      </c>
      <c r="B1401" s="153" t="s">
        <v>164</v>
      </c>
      <c r="C1401" s="153" t="s">
        <v>165</v>
      </c>
      <c r="D1401" s="153" t="s">
        <v>312</v>
      </c>
      <c r="E1401" s="153" t="s">
        <v>167</v>
      </c>
      <c r="F1401" s="136" t="s">
        <v>168</v>
      </c>
      <c r="G1401" s="154">
        <v>1.53802471096</v>
      </c>
      <c r="H1401" s="154">
        <v>0</v>
      </c>
      <c r="I1401" s="154">
        <v>0</v>
      </c>
      <c r="J1401" s="155">
        <f t="shared" si="274"/>
        <v>0</v>
      </c>
      <c r="K1401" s="155">
        <f t="shared" si="275"/>
        <v>0</v>
      </c>
      <c r="L1401" s="155">
        <f>IF(F1401="Current ASP",IF(ISERROR(VLOOKUP(A1401,#REF!,3,FALSE)),1,1-VLOOKUP(A1401,#REF!,3,FALSE)),0)</f>
        <v>0</v>
      </c>
      <c r="M1401" s="137">
        <v>0</v>
      </c>
      <c r="N1401" s="154">
        <f t="shared" si="276"/>
        <v>0</v>
      </c>
      <c r="O1401" s="154">
        <f t="shared" si="277"/>
        <v>0</v>
      </c>
      <c r="P1401" s="154">
        <f t="shared" si="278"/>
        <v>0</v>
      </c>
      <c r="Q1401" s="154">
        <v>0</v>
      </c>
      <c r="R1401" s="154">
        <f t="shared" si="279"/>
        <v>0</v>
      </c>
      <c r="S1401" s="154">
        <f t="shared" si="280"/>
        <v>0</v>
      </c>
      <c r="T1401" s="154">
        <f t="shared" si="281"/>
        <v>0</v>
      </c>
      <c r="U1401" s="154">
        <f t="shared" si="282"/>
        <v>0</v>
      </c>
      <c r="V1401" s="154">
        <f t="shared" si="283"/>
        <v>0</v>
      </c>
      <c r="W1401" s="154">
        <f t="shared" si="284"/>
        <v>0</v>
      </c>
      <c r="X1401" s="137">
        <f t="shared" si="285"/>
        <v>0</v>
      </c>
      <c r="Y1401" s="137">
        <f t="shared" si="286"/>
        <v>0</v>
      </c>
    </row>
    <row r="1402" spans="1:25">
      <c r="A1402" s="153">
        <v>4234</v>
      </c>
      <c r="B1402" s="153" t="s">
        <v>164</v>
      </c>
      <c r="C1402" s="153" t="s">
        <v>226</v>
      </c>
      <c r="D1402" s="153" t="s">
        <v>303</v>
      </c>
      <c r="E1402" s="153" t="s">
        <v>167</v>
      </c>
      <c r="F1402" s="136" t="s">
        <v>168</v>
      </c>
      <c r="G1402" s="154">
        <v>1.39597880268</v>
      </c>
      <c r="H1402" s="154">
        <v>0</v>
      </c>
      <c r="I1402" s="154">
        <v>0</v>
      </c>
      <c r="J1402" s="155">
        <f t="shared" si="274"/>
        <v>0</v>
      </c>
      <c r="K1402" s="155">
        <f t="shared" si="275"/>
        <v>0</v>
      </c>
      <c r="L1402" s="155">
        <f>IF(F1402="Current ASP",IF(ISERROR(VLOOKUP(A1402,#REF!,3,FALSE)),1,1-VLOOKUP(A1402,#REF!,3,FALSE)),0)</f>
        <v>0</v>
      </c>
      <c r="M1402" s="137">
        <v>0</v>
      </c>
      <c r="N1402" s="154">
        <f t="shared" si="276"/>
        <v>0</v>
      </c>
      <c r="O1402" s="154">
        <f t="shared" si="277"/>
        <v>0</v>
      </c>
      <c r="P1402" s="154">
        <f t="shared" si="278"/>
        <v>0</v>
      </c>
      <c r="Q1402" s="154">
        <v>0</v>
      </c>
      <c r="R1402" s="154">
        <f t="shared" si="279"/>
        <v>0</v>
      </c>
      <c r="S1402" s="154">
        <f t="shared" si="280"/>
        <v>0</v>
      </c>
      <c r="T1402" s="154">
        <f t="shared" si="281"/>
        <v>0</v>
      </c>
      <c r="U1402" s="154">
        <f t="shared" si="282"/>
        <v>0</v>
      </c>
      <c r="V1402" s="154">
        <f t="shared" si="283"/>
        <v>0</v>
      </c>
      <c r="W1402" s="154">
        <f t="shared" si="284"/>
        <v>0</v>
      </c>
      <c r="X1402" s="137">
        <f t="shared" si="285"/>
        <v>0</v>
      </c>
      <c r="Y1402" s="137">
        <f t="shared" si="286"/>
        <v>0</v>
      </c>
    </row>
    <row r="1403" spans="1:25">
      <c r="A1403" s="153">
        <v>4235</v>
      </c>
      <c r="B1403" s="153" t="s">
        <v>164</v>
      </c>
      <c r="C1403" s="153" t="s">
        <v>226</v>
      </c>
      <c r="D1403" s="153" t="s">
        <v>303</v>
      </c>
      <c r="E1403" s="153" t="s">
        <v>167</v>
      </c>
      <c r="F1403" s="136" t="s">
        <v>168</v>
      </c>
      <c r="G1403" s="154">
        <v>2.8417127298399998</v>
      </c>
      <c r="H1403" s="154">
        <v>0</v>
      </c>
      <c r="I1403" s="154">
        <v>0</v>
      </c>
      <c r="J1403" s="155">
        <f t="shared" si="274"/>
        <v>0</v>
      </c>
      <c r="K1403" s="155">
        <f t="shared" si="275"/>
        <v>0</v>
      </c>
      <c r="L1403" s="155">
        <f>IF(F1403="Current ASP",IF(ISERROR(VLOOKUP(A1403,#REF!,3,FALSE)),1,1-VLOOKUP(A1403,#REF!,3,FALSE)),0)</f>
        <v>0</v>
      </c>
      <c r="M1403" s="137">
        <v>0</v>
      </c>
      <c r="N1403" s="154">
        <f t="shared" si="276"/>
        <v>0</v>
      </c>
      <c r="O1403" s="154">
        <f t="shared" si="277"/>
        <v>0</v>
      </c>
      <c r="P1403" s="154">
        <f t="shared" si="278"/>
        <v>0</v>
      </c>
      <c r="Q1403" s="154">
        <v>0</v>
      </c>
      <c r="R1403" s="154">
        <f t="shared" si="279"/>
        <v>0</v>
      </c>
      <c r="S1403" s="154">
        <f t="shared" si="280"/>
        <v>0</v>
      </c>
      <c r="T1403" s="154">
        <f t="shared" si="281"/>
        <v>0</v>
      </c>
      <c r="U1403" s="154">
        <f t="shared" si="282"/>
        <v>0</v>
      </c>
      <c r="V1403" s="154">
        <f t="shared" si="283"/>
        <v>0</v>
      </c>
      <c r="W1403" s="154">
        <f t="shared" si="284"/>
        <v>0</v>
      </c>
      <c r="X1403" s="137">
        <f t="shared" si="285"/>
        <v>0</v>
      </c>
      <c r="Y1403" s="137">
        <f t="shared" si="286"/>
        <v>0</v>
      </c>
    </row>
    <row r="1404" spans="1:25">
      <c r="A1404" s="153">
        <v>4236</v>
      </c>
      <c r="B1404" s="153" t="s">
        <v>164</v>
      </c>
      <c r="C1404" s="153" t="s">
        <v>226</v>
      </c>
      <c r="D1404" s="153" t="s">
        <v>296</v>
      </c>
      <c r="E1404" s="153" t="s">
        <v>133</v>
      </c>
      <c r="F1404" s="136" t="s">
        <v>206</v>
      </c>
      <c r="G1404" s="154">
        <v>1.5000143640700001</v>
      </c>
      <c r="H1404" s="154">
        <v>1.5000143640700001</v>
      </c>
      <c r="I1404" s="154">
        <v>0</v>
      </c>
      <c r="J1404" s="155">
        <f t="shared" si="274"/>
        <v>1</v>
      </c>
      <c r="K1404" s="155">
        <f t="shared" si="275"/>
        <v>0</v>
      </c>
      <c r="L1404" s="155">
        <f>IF(F1404="Current ASP",IF(ISERROR(VLOOKUP(A1404,#REF!,3,FALSE)),1,1-VLOOKUP(A1404,#REF!,3,FALSE)),0)</f>
        <v>1</v>
      </c>
      <c r="M1404" s="137">
        <v>168</v>
      </c>
      <c r="N1404" s="154">
        <f t="shared" si="276"/>
        <v>0</v>
      </c>
      <c r="O1404" s="154">
        <f t="shared" si="277"/>
        <v>168</v>
      </c>
      <c r="P1404" s="154">
        <f t="shared" si="278"/>
        <v>0</v>
      </c>
      <c r="Q1404" s="154">
        <v>0</v>
      </c>
      <c r="R1404" s="154">
        <f t="shared" si="279"/>
        <v>0</v>
      </c>
      <c r="S1404" s="154">
        <f t="shared" si="280"/>
        <v>0</v>
      </c>
      <c r="T1404" s="154">
        <f t="shared" si="281"/>
        <v>0</v>
      </c>
      <c r="U1404" s="154">
        <f t="shared" si="282"/>
        <v>0</v>
      </c>
      <c r="V1404" s="154">
        <f t="shared" si="283"/>
        <v>168</v>
      </c>
      <c r="W1404" s="154">
        <f t="shared" si="284"/>
        <v>0</v>
      </c>
      <c r="X1404" s="137">
        <f t="shared" si="285"/>
        <v>0</v>
      </c>
      <c r="Y1404" s="137">
        <f t="shared" si="286"/>
        <v>0</v>
      </c>
    </row>
    <row r="1405" spans="1:25">
      <c r="A1405" s="153">
        <v>4237</v>
      </c>
      <c r="B1405" s="153" t="s">
        <v>164</v>
      </c>
      <c r="C1405" s="153" t="s">
        <v>226</v>
      </c>
      <c r="D1405" s="153" t="s">
        <v>299</v>
      </c>
      <c r="E1405" s="153" t="s">
        <v>133</v>
      </c>
      <c r="F1405" s="136" t="s">
        <v>206</v>
      </c>
      <c r="G1405" s="154">
        <v>1.72092483903</v>
      </c>
      <c r="H1405" s="154">
        <v>1.72092483903</v>
      </c>
      <c r="I1405" s="154">
        <v>0</v>
      </c>
      <c r="J1405" s="155">
        <f t="shared" si="274"/>
        <v>1</v>
      </c>
      <c r="K1405" s="155">
        <f t="shared" si="275"/>
        <v>0</v>
      </c>
      <c r="L1405" s="155">
        <f>IF(F1405="Current ASP",IF(ISERROR(VLOOKUP(A1405,#REF!,3,FALSE)),1,1-VLOOKUP(A1405,#REF!,3,FALSE)),0)</f>
        <v>1</v>
      </c>
      <c r="M1405" s="137">
        <v>0</v>
      </c>
      <c r="N1405" s="154">
        <f t="shared" si="276"/>
        <v>0</v>
      </c>
      <c r="O1405" s="154">
        <f t="shared" si="277"/>
        <v>0</v>
      </c>
      <c r="P1405" s="154">
        <f t="shared" si="278"/>
        <v>0</v>
      </c>
      <c r="Q1405" s="154">
        <v>0</v>
      </c>
      <c r="R1405" s="154">
        <f t="shared" si="279"/>
        <v>0</v>
      </c>
      <c r="S1405" s="154">
        <f t="shared" si="280"/>
        <v>0</v>
      </c>
      <c r="T1405" s="154">
        <f t="shared" si="281"/>
        <v>0</v>
      </c>
      <c r="U1405" s="154">
        <f t="shared" si="282"/>
        <v>0</v>
      </c>
      <c r="V1405" s="154">
        <f t="shared" si="283"/>
        <v>0</v>
      </c>
      <c r="W1405" s="154">
        <f t="shared" si="284"/>
        <v>0</v>
      </c>
      <c r="X1405" s="137">
        <f t="shared" si="285"/>
        <v>0</v>
      </c>
      <c r="Y1405" s="137">
        <f t="shared" si="286"/>
        <v>0</v>
      </c>
    </row>
    <row r="1406" spans="1:25">
      <c r="A1406" s="153">
        <v>4238</v>
      </c>
      <c r="B1406" s="153" t="s">
        <v>164</v>
      </c>
      <c r="C1406" s="153" t="s">
        <v>226</v>
      </c>
      <c r="D1406" s="153" t="s">
        <v>299</v>
      </c>
      <c r="E1406" s="153" t="s">
        <v>133</v>
      </c>
      <c r="F1406" s="136" t="s">
        <v>206</v>
      </c>
      <c r="G1406" s="154">
        <v>3.5037738618950001</v>
      </c>
      <c r="H1406" s="154">
        <v>0.22149024917499993</v>
      </c>
      <c r="I1406" s="154">
        <v>3.2822836127200001</v>
      </c>
      <c r="J1406" s="155">
        <f t="shared" si="274"/>
        <v>6.3214767249621509E-2</v>
      </c>
      <c r="K1406" s="155">
        <f t="shared" si="275"/>
        <v>0.9367852327503785</v>
      </c>
      <c r="L1406" s="155">
        <f>IF(F1406="Current ASP",IF(ISERROR(VLOOKUP(A1406,#REF!,3,FALSE)),1,1-VLOOKUP(A1406,#REF!,3,FALSE)),0)</f>
        <v>1</v>
      </c>
      <c r="M1406" s="137">
        <v>0</v>
      </c>
      <c r="N1406" s="154">
        <f t="shared" si="276"/>
        <v>0</v>
      </c>
      <c r="O1406" s="154">
        <f t="shared" si="277"/>
        <v>0</v>
      </c>
      <c r="P1406" s="154">
        <f t="shared" si="278"/>
        <v>0</v>
      </c>
      <c r="Q1406" s="154">
        <v>0</v>
      </c>
      <c r="R1406" s="154">
        <f t="shared" si="279"/>
        <v>0</v>
      </c>
      <c r="S1406" s="154">
        <f t="shared" si="280"/>
        <v>0</v>
      </c>
      <c r="T1406" s="154">
        <f t="shared" si="281"/>
        <v>0</v>
      </c>
      <c r="U1406" s="154">
        <f t="shared" si="282"/>
        <v>0</v>
      </c>
      <c r="V1406" s="154">
        <f t="shared" si="283"/>
        <v>0</v>
      </c>
      <c r="W1406" s="154">
        <f t="shared" si="284"/>
        <v>0</v>
      </c>
      <c r="X1406" s="137">
        <f t="shared" si="285"/>
        <v>0</v>
      </c>
      <c r="Y1406" s="137">
        <f t="shared" si="286"/>
        <v>0</v>
      </c>
    </row>
    <row r="1407" spans="1:25">
      <c r="A1407" s="153">
        <v>4239</v>
      </c>
      <c r="B1407" s="153" t="s">
        <v>164</v>
      </c>
      <c r="C1407" s="153" t="s">
        <v>226</v>
      </c>
      <c r="D1407" s="153" t="s">
        <v>233</v>
      </c>
      <c r="E1407" s="153" t="s">
        <v>133</v>
      </c>
      <c r="F1407" s="136" t="s">
        <v>206</v>
      </c>
      <c r="G1407" s="154">
        <v>0.19312556064799999</v>
      </c>
      <c r="H1407" s="154">
        <v>0.19312556064799999</v>
      </c>
      <c r="I1407" s="154">
        <v>0</v>
      </c>
      <c r="J1407" s="155">
        <f t="shared" si="274"/>
        <v>1</v>
      </c>
      <c r="K1407" s="155">
        <f t="shared" si="275"/>
        <v>0</v>
      </c>
      <c r="L1407" s="155">
        <f>IF(F1407="Current ASP",IF(ISERROR(VLOOKUP(A1407,#REF!,3,FALSE)),1,1-VLOOKUP(A1407,#REF!,3,FALSE)),0)</f>
        <v>1</v>
      </c>
      <c r="M1407" s="137">
        <v>0</v>
      </c>
      <c r="N1407" s="154">
        <f t="shared" si="276"/>
        <v>0</v>
      </c>
      <c r="O1407" s="154">
        <f t="shared" si="277"/>
        <v>0</v>
      </c>
      <c r="P1407" s="154">
        <f t="shared" si="278"/>
        <v>0</v>
      </c>
      <c r="Q1407" s="154">
        <v>0</v>
      </c>
      <c r="R1407" s="154">
        <f t="shared" si="279"/>
        <v>0</v>
      </c>
      <c r="S1407" s="154">
        <f t="shared" si="280"/>
        <v>0</v>
      </c>
      <c r="T1407" s="154">
        <f t="shared" si="281"/>
        <v>0</v>
      </c>
      <c r="U1407" s="154">
        <f t="shared" si="282"/>
        <v>0</v>
      </c>
      <c r="V1407" s="154">
        <f t="shared" si="283"/>
        <v>0</v>
      </c>
      <c r="W1407" s="154">
        <f t="shared" si="284"/>
        <v>0</v>
      </c>
      <c r="X1407" s="137">
        <f t="shared" si="285"/>
        <v>0</v>
      </c>
      <c r="Y1407" s="137">
        <f t="shared" si="286"/>
        <v>0</v>
      </c>
    </row>
    <row r="1408" spans="1:25">
      <c r="A1408" s="153">
        <v>4240</v>
      </c>
      <c r="B1408" s="153" t="s">
        <v>164</v>
      </c>
      <c r="C1408" s="153" t="s">
        <v>226</v>
      </c>
      <c r="D1408" s="153" t="s">
        <v>372</v>
      </c>
      <c r="E1408" s="153" t="s">
        <v>133</v>
      </c>
      <c r="F1408" s="136" t="s">
        <v>206</v>
      </c>
      <c r="G1408" s="154">
        <v>1.29046883468</v>
      </c>
      <c r="H1408" s="154">
        <v>1.29046883468</v>
      </c>
      <c r="I1408" s="154">
        <v>0</v>
      </c>
      <c r="J1408" s="155">
        <f t="shared" si="274"/>
        <v>1</v>
      </c>
      <c r="K1408" s="155">
        <f t="shared" si="275"/>
        <v>0</v>
      </c>
      <c r="L1408" s="155">
        <f>IF(F1408="Current ASP",IF(ISERROR(VLOOKUP(A1408,#REF!,3,FALSE)),1,1-VLOOKUP(A1408,#REF!,3,FALSE)),0)</f>
        <v>1</v>
      </c>
      <c r="M1408" s="137">
        <v>0</v>
      </c>
      <c r="N1408" s="154">
        <f t="shared" si="276"/>
        <v>0</v>
      </c>
      <c r="O1408" s="154">
        <f t="shared" si="277"/>
        <v>0</v>
      </c>
      <c r="P1408" s="154">
        <f t="shared" si="278"/>
        <v>0</v>
      </c>
      <c r="Q1408" s="154">
        <v>0</v>
      </c>
      <c r="R1408" s="154">
        <f t="shared" si="279"/>
        <v>0</v>
      </c>
      <c r="S1408" s="154">
        <f t="shared" si="280"/>
        <v>0</v>
      </c>
      <c r="T1408" s="154">
        <f t="shared" si="281"/>
        <v>0</v>
      </c>
      <c r="U1408" s="154">
        <f t="shared" si="282"/>
        <v>0</v>
      </c>
      <c r="V1408" s="154">
        <f t="shared" si="283"/>
        <v>0</v>
      </c>
      <c r="W1408" s="154">
        <f t="shared" si="284"/>
        <v>0</v>
      </c>
      <c r="X1408" s="137">
        <f t="shared" si="285"/>
        <v>0</v>
      </c>
      <c r="Y1408" s="137">
        <f t="shared" si="286"/>
        <v>0</v>
      </c>
    </row>
    <row r="1409" spans="1:25">
      <c r="A1409" s="153">
        <v>4241</v>
      </c>
      <c r="B1409" s="153" t="s">
        <v>164</v>
      </c>
      <c r="C1409" s="153" t="s">
        <v>226</v>
      </c>
      <c r="D1409" s="153" t="s">
        <v>457</v>
      </c>
      <c r="E1409" s="153" t="s">
        <v>133</v>
      </c>
      <c r="F1409" s="136" t="s">
        <v>206</v>
      </c>
      <c r="G1409" s="154">
        <v>3.0907124690100001</v>
      </c>
      <c r="H1409" s="154">
        <v>3.0907124690100001</v>
      </c>
      <c r="I1409" s="154">
        <v>0</v>
      </c>
      <c r="J1409" s="155">
        <f t="shared" si="274"/>
        <v>1</v>
      </c>
      <c r="K1409" s="155">
        <f t="shared" si="275"/>
        <v>0</v>
      </c>
      <c r="L1409" s="155">
        <f>IF(F1409="Current ASP",IF(ISERROR(VLOOKUP(A1409,#REF!,3,FALSE)),1,1-VLOOKUP(A1409,#REF!,3,FALSE)),0)</f>
        <v>1</v>
      </c>
      <c r="M1409" s="137">
        <v>4801.3786461299997</v>
      </c>
      <c r="N1409" s="154">
        <f t="shared" si="276"/>
        <v>0</v>
      </c>
      <c r="O1409" s="154">
        <f t="shared" si="277"/>
        <v>4801.3786461299997</v>
      </c>
      <c r="P1409" s="154">
        <f t="shared" si="278"/>
        <v>0</v>
      </c>
      <c r="Q1409" s="154">
        <v>0</v>
      </c>
      <c r="R1409" s="154">
        <f t="shared" si="279"/>
        <v>0</v>
      </c>
      <c r="S1409" s="154">
        <f t="shared" si="280"/>
        <v>0</v>
      </c>
      <c r="T1409" s="154">
        <f t="shared" si="281"/>
        <v>0</v>
      </c>
      <c r="U1409" s="154">
        <f t="shared" si="282"/>
        <v>0</v>
      </c>
      <c r="V1409" s="154">
        <f t="shared" si="283"/>
        <v>4801.3786461299997</v>
      </c>
      <c r="W1409" s="154">
        <f t="shared" si="284"/>
        <v>0</v>
      </c>
      <c r="X1409" s="137">
        <f t="shared" si="285"/>
        <v>0</v>
      </c>
      <c r="Y1409" s="137">
        <f t="shared" si="286"/>
        <v>0</v>
      </c>
    </row>
    <row r="1410" spans="1:25">
      <c r="A1410" s="153"/>
      <c r="B1410" s="153"/>
      <c r="C1410" s="153"/>
      <c r="D1410" s="153"/>
      <c r="E1410" s="153"/>
      <c r="F1410" s="136"/>
      <c r="G1410" s="153"/>
      <c r="H1410" s="153"/>
      <c r="I1410" s="136"/>
      <c r="J1410" s="153"/>
      <c r="K1410" s="153"/>
      <c r="L1410" s="153"/>
      <c r="M1410" s="153"/>
      <c r="N1410" s="153"/>
      <c r="O1410" s="153"/>
      <c r="P1410" s="153"/>
      <c r="Q1410" s="153"/>
      <c r="R1410" s="153"/>
      <c r="S1410" s="153"/>
      <c r="T1410" s="117"/>
      <c r="U1410" s="117"/>
      <c r="V1410" s="117"/>
      <c r="W1410" s="117"/>
      <c r="X1410" s="85"/>
      <c r="Y1410" s="85"/>
    </row>
  </sheetData>
  <autoFilter ref="A8:W1409" xr:uid="{F3A7741F-89CE-4CEF-905E-47D9A08E7FC2}"/>
  <mergeCells count="1">
    <mergeCell ref="A2:J4"/>
  </mergeCells>
  <pageMargins left="0.7" right="0.7" top="0.75" bottom="0.75" header="0.3" footer="0.3"/>
  <pageSetup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16F3-EFC9-45A5-93AD-2EFD3BAB9248}">
  <sheetPr codeName="Sheet4"/>
  <dimension ref="A1:F612"/>
  <sheetViews>
    <sheetView workbookViewId="0">
      <selection activeCell="A6" sqref="A6:E10"/>
    </sheetView>
  </sheetViews>
  <sheetFormatPr defaultColWidth="9.140625" defaultRowHeight="15"/>
  <cols>
    <col min="1" max="1" width="29.42578125" style="26" bestFit="1" customWidth="1"/>
    <col min="2" max="5" width="23.28515625" style="26" customWidth="1"/>
    <col min="6" max="6" width="15.140625" style="26" bestFit="1" customWidth="1"/>
    <col min="7" max="16384" width="9.140625" style="26"/>
  </cols>
  <sheetData>
    <row r="1" spans="1:6" ht="15.75">
      <c r="A1" s="147" t="s">
        <v>468</v>
      </c>
      <c r="B1" s="55"/>
    </row>
    <row r="2" spans="1:6" ht="15" customHeight="1">
      <c r="A2" s="265" t="s">
        <v>469</v>
      </c>
      <c r="B2" s="265"/>
      <c r="C2" s="265"/>
      <c r="D2" s="265"/>
      <c r="E2" s="265"/>
      <c r="F2" s="27"/>
    </row>
    <row r="3" spans="1:6">
      <c r="A3" s="265"/>
      <c r="B3" s="265"/>
      <c r="C3" s="265"/>
      <c r="D3" s="265"/>
      <c r="E3" s="265"/>
      <c r="F3" s="27"/>
    </row>
    <row r="4" spans="1:6">
      <c r="A4" s="265"/>
      <c r="B4" s="265"/>
      <c r="C4" s="265"/>
      <c r="D4" s="265"/>
      <c r="E4" s="265"/>
      <c r="F4" s="27"/>
    </row>
    <row r="5" spans="1:6">
      <c r="A5"/>
      <c r="B5"/>
      <c r="C5"/>
      <c r="D5"/>
    </row>
    <row r="6" spans="1:6" ht="15" customHeight="1">
      <c r="A6" s="266" t="s">
        <v>470</v>
      </c>
      <c r="B6" s="266"/>
      <c r="C6" s="266"/>
      <c r="D6" s="266"/>
      <c r="E6" s="266"/>
    </row>
    <row r="7" spans="1:6">
      <c r="A7" s="266"/>
      <c r="B7" s="266"/>
      <c r="C7" s="266"/>
      <c r="D7" s="266"/>
      <c r="E7" s="266"/>
    </row>
    <row r="8" spans="1:6" s="56" customFormat="1">
      <c r="A8" s="266"/>
      <c r="B8" s="266"/>
      <c r="C8" s="266"/>
      <c r="D8" s="266"/>
      <c r="E8" s="266"/>
      <c r="F8" s="26"/>
    </row>
    <row r="9" spans="1:6">
      <c r="A9" s="266"/>
      <c r="B9" s="266"/>
      <c r="C9" s="266"/>
      <c r="D9" s="266"/>
      <c r="E9" s="266"/>
    </row>
    <row r="10" spans="1:6">
      <c r="A10" s="266"/>
      <c r="B10" s="266"/>
      <c r="C10" s="266"/>
      <c r="D10" s="266"/>
      <c r="E10" s="266"/>
    </row>
    <row r="11" spans="1:6">
      <c r="A11" s="79"/>
      <c r="B11" s="79"/>
      <c r="C11" s="79"/>
      <c r="D11" s="79"/>
      <c r="E11" s="79"/>
    </row>
    <row r="12" spans="1:6">
      <c r="A12"/>
      <c r="B12"/>
      <c r="C12"/>
      <c r="D12"/>
    </row>
    <row r="13" spans="1:6">
      <c r="A13" s="156" t="s">
        <v>471</v>
      </c>
      <c r="B13" s="157"/>
      <c r="C13"/>
      <c r="D13"/>
    </row>
    <row r="14" spans="1:6" ht="15.75" thickBot="1">
      <c r="A14" s="156" t="s">
        <v>472</v>
      </c>
      <c r="B14" s="153"/>
      <c r="C14"/>
      <c r="D14"/>
    </row>
    <row r="15" spans="1:6" ht="15.75" thickBot="1">
      <c r="A15" s="158" t="s">
        <v>133</v>
      </c>
      <c r="B15" s="159">
        <v>1</v>
      </c>
      <c r="C15"/>
      <c r="D15"/>
    </row>
    <row r="16" spans="1:6">
      <c r="A16" s="160"/>
      <c r="B16" s="161"/>
      <c r="C16"/>
      <c r="D16"/>
    </row>
    <row r="17" spans="1:4">
      <c r="A17"/>
      <c r="B17"/>
      <c r="C17"/>
      <c r="D17"/>
    </row>
    <row r="18" spans="1:4">
      <c r="A18"/>
      <c r="B18"/>
      <c r="C18"/>
      <c r="D18"/>
    </row>
    <row r="19" spans="1:4">
      <c r="A19"/>
      <c r="B19"/>
      <c r="C19"/>
      <c r="D19"/>
    </row>
    <row r="20" spans="1:4">
      <c r="A20"/>
      <c r="B20"/>
      <c r="C20"/>
      <c r="D20"/>
    </row>
    <row r="21" spans="1:4">
      <c r="A21"/>
      <c r="B21"/>
      <c r="C21"/>
      <c r="D21"/>
    </row>
    <row r="22" spans="1:4">
      <c r="A22"/>
      <c r="B22"/>
      <c r="C22"/>
      <c r="D22"/>
    </row>
    <row r="23" spans="1:4">
      <c r="A23"/>
      <c r="B23"/>
      <c r="C23"/>
      <c r="D23"/>
    </row>
    <row r="24" spans="1:4">
      <c r="A24"/>
      <c r="B24"/>
      <c r="C24"/>
      <c r="D24"/>
    </row>
    <row r="25" spans="1:4">
      <c r="A25"/>
      <c r="B25"/>
      <c r="C25"/>
      <c r="D25"/>
    </row>
    <row r="26" spans="1:4">
      <c r="A26"/>
      <c r="B26"/>
      <c r="C26"/>
      <c r="D26"/>
    </row>
    <row r="27" spans="1:4">
      <c r="A27"/>
      <c r="B27"/>
      <c r="C27"/>
      <c r="D27"/>
    </row>
    <row r="28" spans="1:4">
      <c r="A28"/>
      <c r="B28"/>
      <c r="C28"/>
      <c r="D28"/>
    </row>
    <row r="29" spans="1:4">
      <c r="A29"/>
      <c r="B29"/>
      <c r="C29"/>
      <c r="D29"/>
    </row>
    <row r="30" spans="1:4">
      <c r="A30"/>
      <c r="B30"/>
      <c r="C30"/>
      <c r="D30"/>
    </row>
    <row r="31" spans="1:4">
      <c r="A31"/>
      <c r="B31"/>
      <c r="C31"/>
      <c r="D31"/>
    </row>
    <row r="32" spans="1:4">
      <c r="A32"/>
      <c r="B32"/>
      <c r="C32"/>
      <c r="D32"/>
    </row>
    <row r="33" spans="1:4">
      <c r="A33"/>
      <c r="B33"/>
      <c r="C33"/>
      <c r="D33"/>
    </row>
    <row r="34" spans="1:4">
      <c r="A34"/>
      <c r="B34"/>
      <c r="C34"/>
      <c r="D34"/>
    </row>
    <row r="35" spans="1:4">
      <c r="A35"/>
      <c r="B35"/>
      <c r="C35"/>
      <c r="D35"/>
    </row>
    <row r="36" spans="1:4">
      <c r="A36"/>
      <c r="B36"/>
      <c r="C36"/>
      <c r="D36"/>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c r="D163"/>
    </row>
    <row r="164" spans="1:4">
      <c r="A164"/>
      <c r="B164"/>
      <c r="C164"/>
      <c r="D164"/>
    </row>
    <row r="165" spans="1:4">
      <c r="A165"/>
      <c r="B165"/>
      <c r="C165"/>
      <c r="D165"/>
    </row>
    <row r="166" spans="1:4">
      <c r="A166"/>
      <c r="B166"/>
      <c r="C166"/>
      <c r="D166"/>
    </row>
    <row r="167" spans="1:4">
      <c r="A167"/>
      <c r="B167"/>
      <c r="C167"/>
      <c r="D167"/>
    </row>
    <row r="168" spans="1:4">
      <c r="A168"/>
      <c r="B168"/>
      <c r="C168"/>
      <c r="D168"/>
    </row>
    <row r="169" spans="1:4">
      <c r="A169"/>
      <c r="B169"/>
      <c r="C169"/>
      <c r="D169"/>
    </row>
    <row r="170" spans="1:4">
      <c r="A170"/>
      <c r="B170"/>
      <c r="C170"/>
      <c r="D170"/>
    </row>
    <row r="171" spans="1:4">
      <c r="A171"/>
      <c r="B171"/>
      <c r="C171"/>
      <c r="D171"/>
    </row>
    <row r="172" spans="1:4">
      <c r="A172"/>
      <c r="B172"/>
      <c r="C172"/>
      <c r="D172"/>
    </row>
    <row r="173" spans="1:4">
      <c r="A173"/>
      <c r="B173"/>
      <c r="C173"/>
      <c r="D173"/>
    </row>
    <row r="174" spans="1:4">
      <c r="A174"/>
      <c r="B174"/>
      <c r="C174"/>
      <c r="D174"/>
    </row>
    <row r="175" spans="1:4">
      <c r="A175"/>
      <c r="B175"/>
      <c r="C175"/>
      <c r="D175"/>
    </row>
    <row r="176" spans="1:4">
      <c r="A176"/>
      <c r="B176"/>
      <c r="C176"/>
      <c r="D176"/>
    </row>
    <row r="177" spans="1:4">
      <c r="A177"/>
      <c r="B177"/>
      <c r="C177"/>
      <c r="D177"/>
    </row>
    <row r="178" spans="1:4">
      <c r="A178"/>
      <c r="B178"/>
      <c r="C178"/>
      <c r="D178"/>
    </row>
    <row r="179" spans="1:4">
      <c r="A179"/>
      <c r="B179"/>
      <c r="C179"/>
      <c r="D179"/>
    </row>
    <row r="180" spans="1:4">
      <c r="A180"/>
      <c r="B180"/>
      <c r="C180"/>
      <c r="D180"/>
    </row>
    <row r="181" spans="1:4">
      <c r="A181"/>
      <c r="B181"/>
      <c r="C181"/>
      <c r="D181"/>
    </row>
    <row r="182" spans="1:4">
      <c r="A182"/>
      <c r="B182"/>
      <c r="C182"/>
      <c r="D182"/>
    </row>
    <row r="183" spans="1:4">
      <c r="A183"/>
      <c r="B183"/>
      <c r="C183"/>
      <c r="D183"/>
    </row>
    <row r="184" spans="1:4">
      <c r="A184"/>
      <c r="B184"/>
      <c r="C184"/>
      <c r="D184"/>
    </row>
    <row r="185" spans="1:4">
      <c r="A185"/>
      <c r="B185"/>
      <c r="C185"/>
      <c r="D185"/>
    </row>
    <row r="186" spans="1:4">
      <c r="A186"/>
      <c r="B186"/>
      <c r="C186"/>
      <c r="D186"/>
    </row>
    <row r="187" spans="1:4">
      <c r="A187"/>
      <c r="B187"/>
      <c r="C187"/>
      <c r="D187"/>
    </row>
    <row r="188" spans="1:4">
      <c r="A188"/>
      <c r="B188"/>
      <c r="C188"/>
      <c r="D188"/>
    </row>
    <row r="189" spans="1:4">
      <c r="A189"/>
      <c r="B189"/>
      <c r="C189"/>
      <c r="D189"/>
    </row>
    <row r="190" spans="1:4">
      <c r="A190"/>
      <c r="B190"/>
      <c r="C190"/>
      <c r="D190"/>
    </row>
    <row r="191" spans="1:4">
      <c r="A191"/>
      <c r="B191"/>
      <c r="C191"/>
      <c r="D191"/>
    </row>
    <row r="192" spans="1:4">
      <c r="A192"/>
      <c r="B192"/>
      <c r="C192"/>
      <c r="D192"/>
    </row>
    <row r="193" spans="1:4">
      <c r="A193"/>
      <c r="B193"/>
      <c r="C193"/>
      <c r="D193"/>
    </row>
    <row r="194" spans="1:4">
      <c r="A194"/>
      <c r="B194"/>
      <c r="C194"/>
      <c r="D194"/>
    </row>
    <row r="195" spans="1:4">
      <c r="A195"/>
      <c r="B195"/>
      <c r="C195"/>
      <c r="D195"/>
    </row>
    <row r="196" spans="1:4">
      <c r="A196"/>
      <c r="B196"/>
      <c r="C196"/>
      <c r="D196"/>
    </row>
    <row r="197" spans="1:4">
      <c r="A197"/>
      <c r="B197"/>
      <c r="C197"/>
      <c r="D197"/>
    </row>
    <row r="198" spans="1:4">
      <c r="A198"/>
      <c r="B198"/>
      <c r="C198"/>
      <c r="D198"/>
    </row>
    <row r="199" spans="1:4">
      <c r="A199"/>
      <c r="B199"/>
      <c r="C199"/>
      <c r="D199"/>
    </row>
    <row r="200" spans="1:4">
      <c r="A200"/>
      <c r="B200"/>
      <c r="C200"/>
      <c r="D200"/>
    </row>
    <row r="201" spans="1:4">
      <c r="A201"/>
      <c r="B201"/>
      <c r="C201"/>
      <c r="D201"/>
    </row>
    <row r="202" spans="1:4">
      <c r="A202"/>
      <c r="B202"/>
      <c r="C202"/>
      <c r="D202"/>
    </row>
    <row r="203" spans="1:4">
      <c r="A203"/>
      <c r="B203"/>
      <c r="C203"/>
      <c r="D203"/>
    </row>
    <row r="204" spans="1:4">
      <c r="A204"/>
      <c r="B204"/>
      <c r="C204"/>
      <c r="D204"/>
    </row>
    <row r="205" spans="1:4">
      <c r="A205"/>
      <c r="B205"/>
      <c r="C205"/>
      <c r="D205"/>
    </row>
    <row r="206" spans="1:4">
      <c r="A206"/>
      <c r="B206"/>
      <c r="C206"/>
      <c r="D206"/>
    </row>
    <row r="207" spans="1:4">
      <c r="A207"/>
      <c r="B207"/>
      <c r="C207"/>
      <c r="D207"/>
    </row>
    <row r="208" spans="1:4">
      <c r="A208"/>
      <c r="B208"/>
      <c r="C208"/>
      <c r="D208"/>
    </row>
    <row r="209" spans="1:4">
      <c r="A209"/>
      <c r="B209"/>
      <c r="C209"/>
      <c r="D209"/>
    </row>
    <row r="210" spans="1:4">
      <c r="A210"/>
      <c r="B210"/>
      <c r="C210"/>
      <c r="D210"/>
    </row>
    <row r="211" spans="1:4">
      <c r="A211"/>
      <c r="B211"/>
      <c r="C211"/>
      <c r="D211"/>
    </row>
    <row r="212" spans="1:4">
      <c r="A212"/>
      <c r="B212"/>
      <c r="C212"/>
      <c r="D212"/>
    </row>
    <row r="213" spans="1:4">
      <c r="A213"/>
      <c r="B213"/>
      <c r="C213"/>
      <c r="D213"/>
    </row>
    <row r="214" spans="1:4">
      <c r="A214"/>
      <c r="B214"/>
      <c r="C214"/>
      <c r="D214"/>
    </row>
    <row r="215" spans="1:4">
      <c r="A215"/>
      <c r="B215"/>
      <c r="C215"/>
      <c r="D215"/>
    </row>
    <row r="216" spans="1:4">
      <c r="A216"/>
      <c r="B216"/>
      <c r="C216"/>
      <c r="D216"/>
    </row>
    <row r="217" spans="1:4">
      <c r="A217"/>
      <c r="B217"/>
      <c r="C217"/>
      <c r="D217"/>
    </row>
    <row r="218" spans="1:4">
      <c r="A218"/>
      <c r="B218"/>
      <c r="C218"/>
      <c r="D218"/>
    </row>
    <row r="219" spans="1:4">
      <c r="A219"/>
      <c r="B219"/>
      <c r="C219"/>
      <c r="D219"/>
    </row>
    <row r="220" spans="1:4">
      <c r="A220"/>
      <c r="B220"/>
      <c r="C220"/>
      <c r="D220"/>
    </row>
    <row r="221" spans="1:4">
      <c r="A221"/>
      <c r="B221"/>
      <c r="C221"/>
      <c r="D221"/>
    </row>
    <row r="222" spans="1:4">
      <c r="A222"/>
      <c r="B222"/>
      <c r="C222"/>
      <c r="D222"/>
    </row>
    <row r="223" spans="1:4">
      <c r="A223"/>
      <c r="B223"/>
      <c r="C223"/>
      <c r="D223"/>
    </row>
    <row r="224" spans="1:4">
      <c r="A224"/>
      <c r="B224"/>
      <c r="C224"/>
      <c r="D224"/>
    </row>
    <row r="225" spans="1:4">
      <c r="A225"/>
      <c r="B225"/>
      <c r="C225"/>
      <c r="D225"/>
    </row>
    <row r="226" spans="1:4">
      <c r="A226"/>
      <c r="B226"/>
      <c r="C226"/>
      <c r="D226"/>
    </row>
    <row r="227" spans="1:4">
      <c r="A227"/>
      <c r="B227"/>
      <c r="C227"/>
      <c r="D227"/>
    </row>
    <row r="228" spans="1:4">
      <c r="A228"/>
      <c r="B228"/>
      <c r="C228"/>
      <c r="D228"/>
    </row>
    <row r="229" spans="1:4">
      <c r="A229"/>
      <c r="B229"/>
      <c r="C229"/>
      <c r="D229"/>
    </row>
    <row r="230" spans="1:4">
      <c r="A230"/>
      <c r="B230"/>
      <c r="C230"/>
      <c r="D230"/>
    </row>
    <row r="231" spans="1:4">
      <c r="A231"/>
      <c r="B231"/>
      <c r="C231"/>
      <c r="D231"/>
    </row>
    <row r="232" spans="1:4">
      <c r="A232"/>
      <c r="B232"/>
      <c r="C232"/>
      <c r="D232"/>
    </row>
    <row r="233" spans="1:4">
      <c r="A233"/>
      <c r="B233"/>
      <c r="C233"/>
      <c r="D233"/>
    </row>
    <row r="234" spans="1:4">
      <c r="A234"/>
      <c r="B234"/>
      <c r="C234"/>
      <c r="D234"/>
    </row>
    <row r="235" spans="1:4">
      <c r="A235"/>
      <c r="B235"/>
      <c r="C235"/>
      <c r="D235"/>
    </row>
    <row r="236" spans="1:4">
      <c r="A236"/>
      <c r="B236"/>
      <c r="C236"/>
      <c r="D236"/>
    </row>
    <row r="237" spans="1:4">
      <c r="A237"/>
      <c r="B237"/>
      <c r="C237"/>
      <c r="D237"/>
    </row>
    <row r="238" spans="1:4">
      <c r="A238"/>
      <c r="B238"/>
      <c r="C238"/>
      <c r="D238"/>
    </row>
    <row r="239" spans="1:4">
      <c r="A239"/>
      <c r="B239"/>
      <c r="C239"/>
      <c r="D239"/>
    </row>
    <row r="240" spans="1:4">
      <c r="A240"/>
      <c r="B240"/>
      <c r="C240"/>
      <c r="D240"/>
    </row>
    <row r="241" spans="1:4">
      <c r="A241"/>
      <c r="B241"/>
      <c r="C241"/>
      <c r="D241"/>
    </row>
    <row r="242" spans="1:4">
      <c r="A242"/>
      <c r="B242"/>
      <c r="C242"/>
      <c r="D242"/>
    </row>
    <row r="243" spans="1:4">
      <c r="A243"/>
      <c r="B243"/>
      <c r="C243"/>
      <c r="D243"/>
    </row>
    <row r="244" spans="1:4">
      <c r="A244"/>
      <c r="B244"/>
      <c r="C244"/>
      <c r="D244"/>
    </row>
    <row r="245" spans="1:4">
      <c r="A245"/>
      <c r="B245"/>
      <c r="C245"/>
      <c r="D245"/>
    </row>
    <row r="246" spans="1:4">
      <c r="A246"/>
      <c r="B246"/>
      <c r="C246"/>
      <c r="D246"/>
    </row>
    <row r="247" spans="1:4">
      <c r="A247"/>
      <c r="B247"/>
      <c r="C247"/>
      <c r="D247"/>
    </row>
    <row r="248" spans="1:4">
      <c r="A248"/>
      <c r="B248"/>
      <c r="C248"/>
      <c r="D248"/>
    </row>
    <row r="249" spans="1:4">
      <c r="A249"/>
      <c r="B249"/>
      <c r="C249"/>
      <c r="D249"/>
    </row>
    <row r="250" spans="1:4">
      <c r="A250"/>
      <c r="B250"/>
      <c r="C250"/>
      <c r="D250"/>
    </row>
    <row r="251" spans="1:4">
      <c r="A251"/>
      <c r="B251"/>
      <c r="C251"/>
      <c r="D251"/>
    </row>
    <row r="252" spans="1:4">
      <c r="A252"/>
      <c r="B252"/>
      <c r="C252"/>
      <c r="D252"/>
    </row>
    <row r="253" spans="1:4">
      <c r="A253"/>
      <c r="B253"/>
      <c r="C253"/>
      <c r="D253"/>
    </row>
    <row r="254" spans="1:4">
      <c r="A254"/>
      <c r="B254"/>
      <c r="C254"/>
      <c r="D254"/>
    </row>
    <row r="255" spans="1:4">
      <c r="A255"/>
      <c r="B255"/>
      <c r="C255"/>
      <c r="D255"/>
    </row>
    <row r="256" spans="1:4">
      <c r="A256"/>
      <c r="B256"/>
      <c r="C256"/>
      <c r="D256"/>
    </row>
    <row r="257" spans="1:4">
      <c r="A257"/>
      <c r="B257"/>
      <c r="C257"/>
      <c r="D257"/>
    </row>
    <row r="258" spans="1:4">
      <c r="A258"/>
      <c r="B258"/>
      <c r="C258"/>
      <c r="D258"/>
    </row>
    <row r="259" spans="1:4">
      <c r="A259"/>
      <c r="B259"/>
      <c r="C259"/>
      <c r="D259"/>
    </row>
    <row r="260" spans="1:4">
      <c r="A260"/>
      <c r="B260"/>
      <c r="C260"/>
      <c r="D260"/>
    </row>
    <row r="261" spans="1:4">
      <c r="A261"/>
      <c r="B261"/>
      <c r="C261"/>
      <c r="D261"/>
    </row>
    <row r="262" spans="1:4">
      <c r="A262"/>
      <c r="B262"/>
      <c r="C262"/>
      <c r="D262"/>
    </row>
    <row r="263" spans="1:4">
      <c r="A263"/>
      <c r="B263"/>
      <c r="C263"/>
      <c r="D263"/>
    </row>
    <row r="264" spans="1:4">
      <c r="A264"/>
      <c r="B264"/>
      <c r="C264"/>
      <c r="D264"/>
    </row>
    <row r="265" spans="1:4">
      <c r="A265"/>
      <c r="B265"/>
      <c r="C265"/>
      <c r="D265"/>
    </row>
    <row r="266" spans="1:4">
      <c r="A266"/>
      <c r="B266"/>
      <c r="C266"/>
      <c r="D266"/>
    </row>
    <row r="267" spans="1:4">
      <c r="A267"/>
      <c r="B267"/>
      <c r="C267"/>
      <c r="D267"/>
    </row>
    <row r="268" spans="1:4">
      <c r="A268"/>
      <c r="B268"/>
      <c r="C268"/>
      <c r="D268"/>
    </row>
    <row r="269" spans="1:4">
      <c r="A269"/>
      <c r="B269"/>
      <c r="C269"/>
      <c r="D269"/>
    </row>
    <row r="270" spans="1:4">
      <c r="A270"/>
      <c r="B270"/>
      <c r="C270"/>
      <c r="D270"/>
    </row>
    <row r="271" spans="1:4">
      <c r="A271"/>
      <c r="B271"/>
      <c r="C271"/>
      <c r="D271"/>
    </row>
    <row r="272" spans="1:4">
      <c r="A272"/>
      <c r="B272"/>
      <c r="C272"/>
      <c r="D272"/>
    </row>
    <row r="273" spans="1:4">
      <c r="A273"/>
      <c r="B273"/>
      <c r="C273"/>
      <c r="D273"/>
    </row>
    <row r="274" spans="1:4">
      <c r="A274"/>
      <c r="B274"/>
      <c r="C274"/>
      <c r="D274"/>
    </row>
    <row r="275" spans="1:4">
      <c r="A275"/>
      <c r="B275"/>
      <c r="C275"/>
      <c r="D275"/>
    </row>
    <row r="276" spans="1:4">
      <c r="A276"/>
      <c r="B276"/>
      <c r="C276"/>
      <c r="D276"/>
    </row>
    <row r="277" spans="1:4">
      <c r="A277"/>
      <c r="B277"/>
      <c r="C277"/>
      <c r="D277"/>
    </row>
    <row r="278" spans="1:4">
      <c r="A278"/>
      <c r="B278"/>
      <c r="C278"/>
      <c r="D278"/>
    </row>
    <row r="279" spans="1:4">
      <c r="A279"/>
      <c r="B279"/>
      <c r="C279"/>
      <c r="D279"/>
    </row>
    <row r="280" spans="1:4">
      <c r="A280"/>
      <c r="B280"/>
      <c r="C280"/>
      <c r="D280"/>
    </row>
    <row r="281" spans="1:4">
      <c r="A281"/>
      <c r="B281"/>
      <c r="C281"/>
      <c r="D281"/>
    </row>
    <row r="282" spans="1:4">
      <c r="A282"/>
      <c r="B282"/>
      <c r="C282"/>
      <c r="D282"/>
    </row>
    <row r="283" spans="1:4">
      <c r="A283"/>
      <c r="B283"/>
      <c r="C283"/>
      <c r="D283"/>
    </row>
    <row r="284" spans="1:4">
      <c r="A284"/>
      <c r="B284"/>
      <c r="C284"/>
      <c r="D284"/>
    </row>
    <row r="285" spans="1:4">
      <c r="A285"/>
      <c r="B285"/>
      <c r="C285"/>
      <c r="D285"/>
    </row>
    <row r="286" spans="1:4">
      <c r="A286"/>
      <c r="B286"/>
      <c r="C286"/>
      <c r="D286"/>
    </row>
    <row r="287" spans="1:4">
      <c r="A287"/>
      <c r="B287"/>
      <c r="C287"/>
      <c r="D287"/>
    </row>
    <row r="288" spans="1:4">
      <c r="A288"/>
      <c r="B288"/>
      <c r="C288"/>
      <c r="D288"/>
    </row>
    <row r="289" spans="1:4">
      <c r="A289"/>
      <c r="B289"/>
      <c r="C289"/>
      <c r="D289"/>
    </row>
    <row r="290" spans="1:4">
      <c r="A290"/>
      <c r="B290"/>
      <c r="C290"/>
      <c r="D290"/>
    </row>
    <row r="291" spans="1:4">
      <c r="A291"/>
      <c r="B291"/>
      <c r="C291"/>
      <c r="D291"/>
    </row>
    <row r="292" spans="1:4">
      <c r="A292"/>
      <c r="B292"/>
      <c r="C292"/>
      <c r="D292"/>
    </row>
    <row r="293" spans="1:4">
      <c r="A293"/>
      <c r="B293"/>
      <c r="C293"/>
      <c r="D293"/>
    </row>
    <row r="294" spans="1:4">
      <c r="A294"/>
      <c r="B294"/>
      <c r="C294"/>
      <c r="D294"/>
    </row>
    <row r="295" spans="1:4">
      <c r="A295"/>
      <c r="B295"/>
      <c r="C295"/>
      <c r="D295"/>
    </row>
    <row r="296" spans="1:4">
      <c r="A296"/>
      <c r="B296"/>
      <c r="C296"/>
      <c r="D296"/>
    </row>
    <row r="297" spans="1:4">
      <c r="A297"/>
      <c r="B297"/>
      <c r="C297"/>
      <c r="D297"/>
    </row>
    <row r="298" spans="1:4">
      <c r="A298"/>
      <c r="B298"/>
      <c r="C298"/>
      <c r="D298"/>
    </row>
    <row r="299" spans="1:4">
      <c r="A299"/>
      <c r="B299"/>
      <c r="C299"/>
      <c r="D299"/>
    </row>
    <row r="300" spans="1:4">
      <c r="A300"/>
      <c r="B300"/>
      <c r="C300"/>
      <c r="D300"/>
    </row>
    <row r="301" spans="1:4">
      <c r="A301"/>
      <c r="B301"/>
      <c r="C301"/>
      <c r="D301"/>
    </row>
    <row r="302" spans="1:4">
      <c r="A302"/>
      <c r="B302"/>
      <c r="C302"/>
      <c r="D302"/>
    </row>
    <row r="303" spans="1:4">
      <c r="A303"/>
      <c r="B303"/>
      <c r="C303"/>
      <c r="D303"/>
    </row>
    <row r="304" spans="1:4">
      <c r="A304"/>
      <c r="B304"/>
      <c r="C304"/>
      <c r="D304"/>
    </row>
    <row r="305" spans="1:4">
      <c r="A305"/>
      <c r="B305"/>
      <c r="C305"/>
      <c r="D305"/>
    </row>
    <row r="306" spans="1:4">
      <c r="A306"/>
      <c r="B306"/>
      <c r="C306"/>
      <c r="D306"/>
    </row>
    <row r="307" spans="1:4">
      <c r="A307"/>
      <c r="B307"/>
      <c r="C307"/>
      <c r="D307"/>
    </row>
    <row r="308" spans="1:4">
      <c r="A308"/>
      <c r="B308"/>
      <c r="C308"/>
      <c r="D308"/>
    </row>
    <row r="309" spans="1:4">
      <c r="A309"/>
      <c r="B309"/>
      <c r="C309"/>
      <c r="D309"/>
    </row>
    <row r="310" spans="1:4">
      <c r="A310"/>
      <c r="B310"/>
      <c r="C310"/>
      <c r="D310"/>
    </row>
    <row r="311" spans="1:4">
      <c r="A311"/>
      <c r="B311"/>
      <c r="C311"/>
      <c r="D311"/>
    </row>
    <row r="312" spans="1:4">
      <c r="A312"/>
      <c r="B312"/>
      <c r="C312"/>
      <c r="D312"/>
    </row>
    <row r="313" spans="1:4">
      <c r="A313"/>
      <c r="B313"/>
      <c r="C313"/>
      <c r="D313"/>
    </row>
    <row r="314" spans="1:4">
      <c r="A314"/>
      <c r="B314"/>
      <c r="C314"/>
      <c r="D314"/>
    </row>
    <row r="315" spans="1:4">
      <c r="A315"/>
      <c r="B315"/>
      <c r="C315"/>
      <c r="D315"/>
    </row>
    <row r="316" spans="1:4">
      <c r="A316"/>
      <c r="B316"/>
      <c r="C316"/>
      <c r="D316"/>
    </row>
    <row r="317" spans="1:4">
      <c r="A317"/>
      <c r="B317"/>
      <c r="C317"/>
      <c r="D317"/>
    </row>
    <row r="318" spans="1:4">
      <c r="A318"/>
      <c r="B318"/>
      <c r="C318"/>
      <c r="D318"/>
    </row>
    <row r="319" spans="1:4">
      <c r="A319"/>
      <c r="B319"/>
      <c r="C319"/>
      <c r="D319"/>
    </row>
    <row r="320" spans="1:4">
      <c r="A320"/>
      <c r="B320"/>
      <c r="C320"/>
      <c r="D320"/>
    </row>
    <row r="321" spans="1:4">
      <c r="A321"/>
      <c r="B321"/>
      <c r="C321"/>
      <c r="D321"/>
    </row>
    <row r="322" spans="1:4">
      <c r="A322"/>
      <c r="B322"/>
      <c r="C322"/>
      <c r="D322"/>
    </row>
    <row r="323" spans="1:4">
      <c r="A323"/>
      <c r="B323"/>
      <c r="C323"/>
      <c r="D323"/>
    </row>
    <row r="324" spans="1:4">
      <c r="A324"/>
      <c r="B324"/>
      <c r="C324"/>
      <c r="D324"/>
    </row>
    <row r="325" spans="1:4">
      <c r="A325"/>
      <c r="B325"/>
      <c r="C325"/>
      <c r="D325"/>
    </row>
    <row r="326" spans="1:4">
      <c r="A326"/>
      <c r="B326"/>
      <c r="C326"/>
      <c r="D326"/>
    </row>
    <row r="327" spans="1:4">
      <c r="A327"/>
      <c r="B327"/>
      <c r="C327"/>
      <c r="D327"/>
    </row>
    <row r="328" spans="1:4">
      <c r="A328"/>
      <c r="B328"/>
      <c r="C328"/>
      <c r="D328"/>
    </row>
    <row r="329" spans="1:4">
      <c r="A329"/>
      <c r="B329"/>
      <c r="C329"/>
      <c r="D329"/>
    </row>
    <row r="330" spans="1:4">
      <c r="A330"/>
      <c r="B330"/>
      <c r="C330"/>
      <c r="D330"/>
    </row>
    <row r="331" spans="1:4">
      <c r="A331"/>
      <c r="B331"/>
      <c r="C331"/>
      <c r="D331"/>
    </row>
    <row r="332" spans="1:4">
      <c r="A332"/>
      <c r="B332"/>
      <c r="C332"/>
      <c r="D332"/>
    </row>
    <row r="333" spans="1:4">
      <c r="A333"/>
      <c r="B333"/>
      <c r="C333"/>
      <c r="D333"/>
    </row>
    <row r="334" spans="1:4">
      <c r="A334"/>
      <c r="B334"/>
      <c r="C334"/>
      <c r="D334"/>
    </row>
    <row r="335" spans="1:4">
      <c r="A335"/>
      <c r="B335"/>
      <c r="C335"/>
      <c r="D335"/>
    </row>
    <row r="336" spans="1:4">
      <c r="A336"/>
      <c r="B336"/>
      <c r="C336"/>
      <c r="D336"/>
    </row>
    <row r="337" spans="1:4">
      <c r="A337"/>
      <c r="B337"/>
      <c r="C337"/>
      <c r="D337"/>
    </row>
    <row r="338" spans="1:4">
      <c r="A338"/>
      <c r="B338"/>
      <c r="C338"/>
      <c r="D338"/>
    </row>
    <row r="339" spans="1:4">
      <c r="A339"/>
      <c r="B339"/>
      <c r="C339"/>
      <c r="D339"/>
    </row>
    <row r="340" spans="1:4">
      <c r="A340"/>
      <c r="B340"/>
      <c r="C340"/>
      <c r="D340"/>
    </row>
    <row r="341" spans="1:4">
      <c r="A341"/>
      <c r="B341"/>
      <c r="C341"/>
      <c r="D341"/>
    </row>
    <row r="342" spans="1:4">
      <c r="A342"/>
      <c r="B342"/>
      <c r="C342"/>
      <c r="D342"/>
    </row>
    <row r="343" spans="1:4">
      <c r="A343"/>
      <c r="B343"/>
      <c r="C343"/>
      <c r="D343"/>
    </row>
    <row r="344" spans="1:4">
      <c r="A344"/>
      <c r="B344"/>
      <c r="C344"/>
      <c r="D344"/>
    </row>
    <row r="345" spans="1:4">
      <c r="A345"/>
      <c r="B345"/>
      <c r="C345"/>
      <c r="D345"/>
    </row>
    <row r="346" spans="1:4">
      <c r="A346"/>
      <c r="B346"/>
      <c r="C346"/>
      <c r="D346"/>
    </row>
    <row r="347" spans="1:4">
      <c r="A347"/>
      <c r="B347"/>
      <c r="C347"/>
      <c r="D347"/>
    </row>
    <row r="348" spans="1:4">
      <c r="A348"/>
      <c r="B348"/>
      <c r="C348"/>
      <c r="D348"/>
    </row>
    <row r="349" spans="1:4">
      <c r="A349"/>
      <c r="B349"/>
      <c r="C349"/>
      <c r="D349"/>
    </row>
    <row r="350" spans="1:4">
      <c r="A350"/>
      <c r="B350"/>
      <c r="C350"/>
      <c r="D350"/>
    </row>
    <row r="351" spans="1:4">
      <c r="A351"/>
      <c r="B351"/>
      <c r="C351"/>
      <c r="D351"/>
    </row>
    <row r="352" spans="1:4">
      <c r="A352"/>
      <c r="B352"/>
      <c r="C352"/>
      <c r="D352"/>
    </row>
    <row r="353" spans="1:4">
      <c r="A353"/>
      <c r="B353"/>
      <c r="C353"/>
      <c r="D353"/>
    </row>
    <row r="354" spans="1:4">
      <c r="A354"/>
      <c r="B354"/>
      <c r="C354"/>
      <c r="D354"/>
    </row>
    <row r="355" spans="1:4">
      <c r="A355"/>
      <c r="B355"/>
      <c r="C355"/>
      <c r="D355"/>
    </row>
    <row r="356" spans="1:4">
      <c r="A356"/>
      <c r="B356"/>
      <c r="C356"/>
      <c r="D356"/>
    </row>
    <row r="357" spans="1:4">
      <c r="A357"/>
      <c r="B357"/>
      <c r="C357"/>
      <c r="D357"/>
    </row>
    <row r="358" spans="1:4">
      <c r="A358"/>
      <c r="B358"/>
      <c r="C358"/>
      <c r="D358"/>
    </row>
    <row r="359" spans="1:4">
      <c r="A359"/>
      <c r="B359"/>
      <c r="C359"/>
      <c r="D359"/>
    </row>
    <row r="360" spans="1:4">
      <c r="A360"/>
      <c r="B360"/>
      <c r="C360"/>
      <c r="D360"/>
    </row>
    <row r="361" spans="1:4">
      <c r="A361"/>
      <c r="B361"/>
      <c r="C361"/>
      <c r="D361"/>
    </row>
    <row r="362" spans="1:4">
      <c r="A362"/>
      <c r="B362"/>
      <c r="C362"/>
      <c r="D362"/>
    </row>
    <row r="363" spans="1:4">
      <c r="A363"/>
      <c r="B363"/>
      <c r="C363"/>
      <c r="D363"/>
    </row>
    <row r="364" spans="1:4">
      <c r="A364"/>
      <c r="B364"/>
      <c r="C364"/>
      <c r="D364"/>
    </row>
    <row r="365" spans="1:4">
      <c r="A365"/>
      <c r="B365"/>
      <c r="C365"/>
      <c r="D365"/>
    </row>
    <row r="366" spans="1:4">
      <c r="A366"/>
      <c r="B366"/>
      <c r="C366"/>
      <c r="D366"/>
    </row>
    <row r="367" spans="1:4">
      <c r="A367"/>
      <c r="B367"/>
      <c r="C367"/>
      <c r="D367"/>
    </row>
    <row r="368" spans="1:4">
      <c r="A368"/>
      <c r="B368"/>
      <c r="C368"/>
      <c r="D368"/>
    </row>
    <row r="369" spans="1:4">
      <c r="A369"/>
      <c r="B369"/>
      <c r="C369"/>
      <c r="D369"/>
    </row>
    <row r="370" spans="1:4">
      <c r="A370"/>
      <c r="B370"/>
      <c r="C370"/>
      <c r="D370"/>
    </row>
    <row r="371" spans="1:4">
      <c r="A371"/>
      <c r="B371"/>
      <c r="C371"/>
      <c r="D371"/>
    </row>
    <row r="372" spans="1:4">
      <c r="A372"/>
      <c r="B372"/>
      <c r="C372"/>
      <c r="D372"/>
    </row>
    <row r="373" spans="1:4">
      <c r="A373"/>
      <c r="B373"/>
      <c r="C373"/>
      <c r="D373"/>
    </row>
    <row r="374" spans="1:4">
      <c r="A374"/>
      <c r="B374"/>
      <c r="C374"/>
      <c r="D374"/>
    </row>
    <row r="375" spans="1:4">
      <c r="A375"/>
      <c r="B375"/>
      <c r="C375"/>
      <c r="D375"/>
    </row>
    <row r="376" spans="1:4">
      <c r="A376"/>
      <c r="B376"/>
      <c r="C376"/>
      <c r="D376"/>
    </row>
    <row r="377" spans="1:4">
      <c r="A377"/>
      <c r="B377"/>
      <c r="C377"/>
      <c r="D377"/>
    </row>
    <row r="378" spans="1:4">
      <c r="A378"/>
      <c r="B378"/>
      <c r="C378"/>
      <c r="D378"/>
    </row>
    <row r="379" spans="1:4">
      <c r="A379"/>
      <c r="B379"/>
      <c r="C379"/>
      <c r="D379"/>
    </row>
    <row r="380" spans="1:4">
      <c r="A380"/>
      <c r="B380"/>
      <c r="C380"/>
      <c r="D380"/>
    </row>
    <row r="381" spans="1:4">
      <c r="A381"/>
      <c r="B381"/>
      <c r="C381"/>
      <c r="D381"/>
    </row>
    <row r="382" spans="1:4">
      <c r="A382"/>
      <c r="B382"/>
      <c r="C382"/>
      <c r="D382"/>
    </row>
    <row r="383" spans="1:4">
      <c r="A383"/>
      <c r="B383"/>
      <c r="C383"/>
      <c r="D383"/>
    </row>
    <row r="384" spans="1:4">
      <c r="A384"/>
      <c r="B384"/>
      <c r="C384"/>
      <c r="D384"/>
    </row>
    <row r="385" spans="1:4">
      <c r="A385"/>
      <c r="B385"/>
      <c r="C385"/>
      <c r="D385"/>
    </row>
    <row r="386" spans="1:4">
      <c r="A386"/>
      <c r="B386"/>
      <c r="C386"/>
      <c r="D386"/>
    </row>
    <row r="387" spans="1:4">
      <c r="A387"/>
      <c r="B387"/>
      <c r="C387"/>
      <c r="D387"/>
    </row>
    <row r="388" spans="1:4">
      <c r="A388"/>
      <c r="B388"/>
      <c r="C388"/>
      <c r="D388"/>
    </row>
    <row r="389" spans="1:4">
      <c r="A389"/>
      <c r="B389"/>
      <c r="C389"/>
      <c r="D389"/>
    </row>
    <row r="390" spans="1:4">
      <c r="A390"/>
      <c r="B390"/>
      <c r="C390"/>
      <c r="D390"/>
    </row>
    <row r="391" spans="1:4">
      <c r="A391"/>
      <c r="B391"/>
      <c r="C391"/>
      <c r="D391"/>
    </row>
    <row r="392" spans="1:4">
      <c r="A392"/>
      <c r="B392"/>
      <c r="C392"/>
      <c r="D392"/>
    </row>
    <row r="393" spans="1:4">
      <c r="A393"/>
      <c r="B393"/>
      <c r="C393"/>
      <c r="D393"/>
    </row>
    <row r="394" spans="1:4">
      <c r="A394"/>
      <c r="B394"/>
      <c r="C394"/>
      <c r="D394"/>
    </row>
    <row r="395" spans="1:4">
      <c r="A395"/>
      <c r="B395"/>
      <c r="C395"/>
      <c r="D395"/>
    </row>
    <row r="396" spans="1:4">
      <c r="A396"/>
      <c r="B396"/>
      <c r="C396"/>
      <c r="D396"/>
    </row>
    <row r="397" spans="1:4">
      <c r="A397"/>
      <c r="B397"/>
      <c r="C397"/>
      <c r="D397"/>
    </row>
    <row r="398" spans="1:4">
      <c r="A398"/>
      <c r="B398"/>
      <c r="C398"/>
      <c r="D398"/>
    </row>
    <row r="399" spans="1:4">
      <c r="A399"/>
      <c r="B399"/>
      <c r="C399"/>
      <c r="D399"/>
    </row>
    <row r="400" spans="1:4">
      <c r="A400"/>
      <c r="B400"/>
      <c r="C400"/>
      <c r="D400"/>
    </row>
    <row r="401" spans="1:4">
      <c r="A401"/>
      <c r="B401"/>
      <c r="C401"/>
      <c r="D401"/>
    </row>
    <row r="402" spans="1:4">
      <c r="A402"/>
      <c r="B402"/>
      <c r="C402"/>
      <c r="D402"/>
    </row>
    <row r="403" spans="1:4">
      <c r="A403"/>
      <c r="B403"/>
      <c r="C403"/>
      <c r="D403"/>
    </row>
    <row r="404" spans="1:4">
      <c r="A404"/>
      <c r="B404"/>
      <c r="C404"/>
      <c r="D404"/>
    </row>
    <row r="405" spans="1:4">
      <c r="A405"/>
      <c r="B405"/>
      <c r="C405"/>
      <c r="D405"/>
    </row>
    <row r="406" spans="1:4">
      <c r="A406"/>
      <c r="B406"/>
      <c r="C406"/>
      <c r="D406"/>
    </row>
    <row r="407" spans="1:4">
      <c r="A407"/>
      <c r="B407"/>
      <c r="C407"/>
      <c r="D407"/>
    </row>
    <row r="408" spans="1:4">
      <c r="A408"/>
      <c r="B408"/>
      <c r="C408"/>
      <c r="D408"/>
    </row>
    <row r="409" spans="1:4">
      <c r="A409"/>
      <c r="B409"/>
      <c r="C409"/>
      <c r="D409"/>
    </row>
    <row r="410" spans="1:4">
      <c r="A410"/>
      <c r="B410"/>
      <c r="C410"/>
      <c r="D410"/>
    </row>
    <row r="411" spans="1:4">
      <c r="A411"/>
      <c r="B411"/>
      <c r="C411"/>
      <c r="D411"/>
    </row>
    <row r="412" spans="1:4">
      <c r="A412"/>
      <c r="B412"/>
      <c r="C412"/>
      <c r="D412"/>
    </row>
    <row r="413" spans="1:4">
      <c r="A413"/>
      <c r="B413"/>
      <c r="C413"/>
      <c r="D413"/>
    </row>
    <row r="414" spans="1:4">
      <c r="A414"/>
      <c r="B414"/>
      <c r="C414"/>
      <c r="D414"/>
    </row>
    <row r="415" spans="1:4">
      <c r="A415"/>
      <c r="B415"/>
      <c r="C415"/>
      <c r="D415"/>
    </row>
    <row r="416" spans="1:4">
      <c r="A416"/>
      <c r="B416"/>
      <c r="C416"/>
      <c r="D416"/>
    </row>
    <row r="417" spans="1:4">
      <c r="A417"/>
      <c r="B417"/>
      <c r="C417"/>
      <c r="D417"/>
    </row>
    <row r="418" spans="1:4">
      <c r="A418"/>
      <c r="B418"/>
      <c r="C418"/>
      <c r="D418"/>
    </row>
    <row r="419" spans="1:4">
      <c r="A419"/>
      <c r="B419"/>
      <c r="C419"/>
      <c r="D419"/>
    </row>
    <row r="420" spans="1:4">
      <c r="A420"/>
      <c r="B420"/>
      <c r="C420"/>
      <c r="D420"/>
    </row>
    <row r="421" spans="1:4">
      <c r="A421"/>
      <c r="B421"/>
      <c r="C421"/>
      <c r="D421"/>
    </row>
    <row r="422" spans="1:4">
      <c r="A422"/>
      <c r="B422"/>
      <c r="C422"/>
      <c r="D422"/>
    </row>
    <row r="423" spans="1:4">
      <c r="A423"/>
      <c r="B423"/>
      <c r="C423"/>
      <c r="D423"/>
    </row>
    <row r="424" spans="1:4">
      <c r="A424"/>
      <c r="B424"/>
      <c r="C424"/>
      <c r="D424"/>
    </row>
    <row r="425" spans="1:4">
      <c r="A425"/>
      <c r="B425"/>
      <c r="C425"/>
      <c r="D425"/>
    </row>
    <row r="426" spans="1:4">
      <c r="A426"/>
      <c r="B426"/>
      <c r="C426"/>
      <c r="D426"/>
    </row>
    <row r="427" spans="1:4">
      <c r="A427"/>
      <c r="B427"/>
      <c r="C427"/>
      <c r="D427"/>
    </row>
    <row r="428" spans="1:4">
      <c r="A428"/>
      <c r="B428"/>
      <c r="C428"/>
      <c r="D428"/>
    </row>
    <row r="429" spans="1:4">
      <c r="A429"/>
      <c r="B429"/>
      <c r="C429"/>
      <c r="D429"/>
    </row>
    <row r="430" spans="1:4">
      <c r="A430"/>
      <c r="B430"/>
      <c r="C430"/>
      <c r="D430"/>
    </row>
    <row r="431" spans="1:4">
      <c r="A431"/>
      <c r="B431"/>
      <c r="C431"/>
      <c r="D431"/>
    </row>
    <row r="432" spans="1:4">
      <c r="A432"/>
      <c r="B432"/>
      <c r="C432"/>
      <c r="D432"/>
    </row>
    <row r="433" spans="1:4">
      <c r="A433"/>
      <c r="B433"/>
      <c r="C433"/>
      <c r="D433"/>
    </row>
    <row r="434" spans="1:4">
      <c r="A434"/>
      <c r="B434"/>
      <c r="C434"/>
      <c r="D434"/>
    </row>
    <row r="435" spans="1:4">
      <c r="A435"/>
      <c r="B435"/>
      <c r="C435"/>
      <c r="D435"/>
    </row>
    <row r="436" spans="1:4">
      <c r="A436"/>
      <c r="B436"/>
      <c r="C436"/>
      <c r="D436"/>
    </row>
    <row r="437" spans="1:4">
      <c r="A437"/>
      <c r="B437"/>
      <c r="C437"/>
      <c r="D437"/>
    </row>
    <row r="438" spans="1:4">
      <c r="A438"/>
      <c r="B438"/>
      <c r="C438"/>
      <c r="D438"/>
    </row>
    <row r="439" spans="1:4">
      <c r="A439"/>
      <c r="B439"/>
      <c r="C439"/>
      <c r="D439"/>
    </row>
    <row r="440" spans="1:4">
      <c r="A440"/>
      <c r="B440"/>
      <c r="C440"/>
      <c r="D440"/>
    </row>
    <row r="441" spans="1:4">
      <c r="A441"/>
      <c r="B441"/>
      <c r="C441"/>
      <c r="D441"/>
    </row>
    <row r="442" spans="1:4">
      <c r="A442"/>
      <c r="B442"/>
      <c r="C442"/>
      <c r="D442"/>
    </row>
    <row r="443" spans="1:4">
      <c r="A443"/>
      <c r="B443"/>
      <c r="C443"/>
      <c r="D443"/>
    </row>
    <row r="444" spans="1:4">
      <c r="A444"/>
      <c r="B444"/>
      <c r="C444"/>
      <c r="D444"/>
    </row>
    <row r="445" spans="1:4">
      <c r="A445"/>
      <c r="B445"/>
      <c r="C445"/>
      <c r="D445"/>
    </row>
    <row r="446" spans="1:4">
      <c r="A446"/>
      <c r="B446"/>
      <c r="C446"/>
      <c r="D446"/>
    </row>
    <row r="447" spans="1:4">
      <c r="A447"/>
      <c r="B447"/>
      <c r="C447"/>
      <c r="D447"/>
    </row>
    <row r="448" spans="1:4">
      <c r="A448"/>
      <c r="B448"/>
      <c r="C448"/>
      <c r="D448"/>
    </row>
    <row r="449" spans="1:4">
      <c r="A449"/>
      <c r="B449"/>
      <c r="C449"/>
      <c r="D449"/>
    </row>
    <row r="450" spans="1:4">
      <c r="A450"/>
      <c r="B450"/>
      <c r="C450"/>
      <c r="D450"/>
    </row>
    <row r="451" spans="1:4">
      <c r="A451"/>
      <c r="B451"/>
      <c r="C451"/>
      <c r="D451"/>
    </row>
    <row r="452" spans="1:4">
      <c r="A452"/>
      <c r="B452"/>
      <c r="C452"/>
      <c r="D452"/>
    </row>
    <row r="453" spans="1:4">
      <c r="A453"/>
      <c r="B453"/>
      <c r="C453"/>
      <c r="D453"/>
    </row>
    <row r="454" spans="1:4">
      <c r="A454"/>
      <c r="B454"/>
      <c r="C454"/>
      <c r="D454"/>
    </row>
    <row r="455" spans="1:4">
      <c r="A455"/>
      <c r="B455"/>
      <c r="C455"/>
      <c r="D455"/>
    </row>
    <row r="456" spans="1:4">
      <c r="A456"/>
      <c r="B456"/>
      <c r="C456"/>
      <c r="D456"/>
    </row>
    <row r="457" spans="1:4">
      <c r="A457"/>
      <c r="B457"/>
      <c r="C457"/>
      <c r="D457"/>
    </row>
    <row r="458" spans="1:4">
      <c r="A458"/>
      <c r="B458"/>
      <c r="C458"/>
      <c r="D458"/>
    </row>
    <row r="459" spans="1:4">
      <c r="A459"/>
      <c r="B459"/>
      <c r="C459"/>
      <c r="D459"/>
    </row>
    <row r="460" spans="1:4">
      <c r="A460"/>
      <c r="B460"/>
      <c r="C460"/>
      <c r="D460"/>
    </row>
    <row r="461" spans="1:4">
      <c r="A461"/>
      <c r="B461"/>
      <c r="C461"/>
      <c r="D461"/>
    </row>
    <row r="462" spans="1:4">
      <c r="A462"/>
      <c r="B462"/>
      <c r="C462"/>
      <c r="D462"/>
    </row>
    <row r="463" spans="1:4">
      <c r="A463"/>
      <c r="B463"/>
      <c r="C463"/>
      <c r="D463"/>
    </row>
    <row r="464" spans="1:4">
      <c r="A464"/>
      <c r="B464"/>
      <c r="C464"/>
      <c r="D464"/>
    </row>
    <row r="465" spans="1:4">
      <c r="A465"/>
      <c r="B465"/>
      <c r="C465"/>
      <c r="D465"/>
    </row>
    <row r="466" spans="1:4">
      <c r="A466"/>
      <c r="B466"/>
      <c r="C466"/>
      <c r="D466"/>
    </row>
    <row r="467" spans="1:4">
      <c r="A467"/>
      <c r="B467"/>
      <c r="C467"/>
      <c r="D467"/>
    </row>
    <row r="468" spans="1:4">
      <c r="A468"/>
      <c r="B468"/>
      <c r="C468"/>
      <c r="D468"/>
    </row>
    <row r="469" spans="1:4">
      <c r="A469"/>
      <c r="B469"/>
      <c r="C469"/>
      <c r="D469"/>
    </row>
    <row r="470" spans="1:4">
      <c r="A470"/>
      <c r="B470"/>
      <c r="C470"/>
      <c r="D470"/>
    </row>
    <row r="471" spans="1:4">
      <c r="A471"/>
      <c r="B471"/>
      <c r="C471"/>
      <c r="D471"/>
    </row>
    <row r="472" spans="1:4">
      <c r="A472"/>
      <c r="B472"/>
      <c r="C472"/>
      <c r="D472"/>
    </row>
    <row r="473" spans="1:4">
      <c r="A473"/>
      <c r="B473"/>
      <c r="C473"/>
      <c r="D473"/>
    </row>
    <row r="474" spans="1:4">
      <c r="A474"/>
      <c r="B474"/>
      <c r="C474"/>
      <c r="D474"/>
    </row>
    <row r="475" spans="1:4">
      <c r="A475"/>
      <c r="B475"/>
      <c r="C475"/>
      <c r="D475"/>
    </row>
    <row r="476" spans="1:4">
      <c r="A476"/>
      <c r="B476"/>
      <c r="C476"/>
      <c r="D476"/>
    </row>
    <row r="477" spans="1:4">
      <c r="A477"/>
      <c r="B477"/>
      <c r="C477"/>
      <c r="D477"/>
    </row>
    <row r="478" spans="1:4">
      <c r="A478"/>
      <c r="B478"/>
      <c r="C478"/>
      <c r="D478"/>
    </row>
    <row r="479" spans="1:4">
      <c r="A479"/>
      <c r="B479"/>
      <c r="C479"/>
      <c r="D479"/>
    </row>
    <row r="480" spans="1:4">
      <c r="A480"/>
      <c r="B480"/>
      <c r="C480"/>
      <c r="D480"/>
    </row>
    <row r="481" spans="1:4">
      <c r="A481"/>
      <c r="B481"/>
      <c r="C481"/>
      <c r="D481"/>
    </row>
    <row r="482" spans="1:4">
      <c r="A482"/>
      <c r="B482"/>
      <c r="C482"/>
      <c r="D482"/>
    </row>
    <row r="483" spans="1:4">
      <c r="A483"/>
      <c r="B483"/>
      <c r="C483"/>
      <c r="D483"/>
    </row>
    <row r="484" spans="1:4">
      <c r="A484"/>
      <c r="B484"/>
      <c r="C484"/>
      <c r="D484"/>
    </row>
    <row r="485" spans="1:4">
      <c r="A485"/>
      <c r="B485"/>
      <c r="C485"/>
      <c r="D485"/>
    </row>
    <row r="486" spans="1:4">
      <c r="A486"/>
      <c r="B486"/>
      <c r="C486"/>
      <c r="D486"/>
    </row>
    <row r="487" spans="1:4">
      <c r="A487"/>
      <c r="B487"/>
      <c r="C487"/>
      <c r="D487"/>
    </row>
    <row r="488" spans="1:4">
      <c r="A488"/>
      <c r="B488"/>
      <c r="C488"/>
      <c r="D488"/>
    </row>
    <row r="489" spans="1:4">
      <c r="A489"/>
      <c r="B489"/>
      <c r="C489"/>
      <c r="D489"/>
    </row>
    <row r="490" spans="1:4">
      <c r="A490"/>
      <c r="B490"/>
      <c r="C490"/>
      <c r="D490"/>
    </row>
    <row r="491" spans="1:4">
      <c r="A491"/>
      <c r="B491"/>
      <c r="C491"/>
      <c r="D491"/>
    </row>
    <row r="492" spans="1:4">
      <c r="A492"/>
      <c r="B492"/>
      <c r="C492"/>
      <c r="D492"/>
    </row>
    <row r="493" spans="1:4">
      <c r="A493"/>
      <c r="B493"/>
      <c r="C493"/>
      <c r="D493"/>
    </row>
    <row r="494" spans="1:4">
      <c r="A494"/>
      <c r="B494"/>
      <c r="C494"/>
      <c r="D494"/>
    </row>
    <row r="495" spans="1:4">
      <c r="A495"/>
      <c r="B495"/>
      <c r="C495"/>
      <c r="D495"/>
    </row>
    <row r="496" spans="1:4">
      <c r="A496"/>
      <c r="B496"/>
      <c r="C496"/>
      <c r="D496"/>
    </row>
    <row r="497" spans="1:4">
      <c r="A497"/>
      <c r="B497"/>
      <c r="C497"/>
      <c r="D497"/>
    </row>
    <row r="498" spans="1:4">
      <c r="A498"/>
      <c r="B498"/>
      <c r="C498"/>
      <c r="D498"/>
    </row>
    <row r="499" spans="1:4">
      <c r="A499"/>
      <c r="B499"/>
      <c r="C499"/>
      <c r="D499"/>
    </row>
    <row r="500" spans="1:4">
      <c r="A500"/>
      <c r="B500"/>
      <c r="C500"/>
      <c r="D500"/>
    </row>
    <row r="501" spans="1:4">
      <c r="A501"/>
      <c r="B501"/>
      <c r="C501"/>
      <c r="D501"/>
    </row>
    <row r="502" spans="1:4">
      <c r="A502"/>
      <c r="B502"/>
      <c r="C502"/>
      <c r="D502"/>
    </row>
    <row r="503" spans="1:4">
      <c r="A503"/>
      <c r="B503"/>
      <c r="C503"/>
      <c r="D503"/>
    </row>
    <row r="504" spans="1:4">
      <c r="A504"/>
      <c r="B504"/>
      <c r="C504"/>
      <c r="D504"/>
    </row>
    <row r="505" spans="1:4">
      <c r="A505"/>
      <c r="B505"/>
      <c r="C505"/>
      <c r="D505"/>
    </row>
    <row r="506" spans="1:4">
      <c r="A506"/>
      <c r="B506"/>
      <c r="C506"/>
      <c r="D506"/>
    </row>
    <row r="507" spans="1:4">
      <c r="A507"/>
      <c r="B507"/>
      <c r="C507"/>
      <c r="D507"/>
    </row>
    <row r="508" spans="1:4">
      <c r="A508"/>
      <c r="B508"/>
      <c r="C508"/>
      <c r="D508"/>
    </row>
    <row r="509" spans="1:4">
      <c r="A509"/>
      <c r="B509"/>
      <c r="C509"/>
      <c r="D509"/>
    </row>
    <row r="510" spans="1:4">
      <c r="A510"/>
      <c r="B510"/>
      <c r="C510"/>
      <c r="D510"/>
    </row>
    <row r="511" spans="1:4">
      <c r="A511"/>
      <c r="B511"/>
      <c r="C511"/>
      <c r="D511"/>
    </row>
    <row r="512" spans="1:4">
      <c r="A512"/>
      <c r="B512"/>
      <c r="C512"/>
      <c r="D512"/>
    </row>
    <row r="513" spans="1:4">
      <c r="A513"/>
      <c r="B513"/>
      <c r="C513"/>
      <c r="D513"/>
    </row>
    <row r="514" spans="1:4">
      <c r="A514"/>
      <c r="B514"/>
      <c r="C514"/>
      <c r="D514"/>
    </row>
    <row r="515" spans="1:4">
      <c r="A515"/>
      <c r="B515"/>
      <c r="C515"/>
      <c r="D515"/>
    </row>
    <row r="516" spans="1:4">
      <c r="A516"/>
      <c r="B516"/>
      <c r="C516"/>
      <c r="D516"/>
    </row>
    <row r="517" spans="1:4">
      <c r="A517"/>
      <c r="B517"/>
      <c r="C517"/>
      <c r="D517"/>
    </row>
    <row r="518" spans="1:4">
      <c r="A518"/>
      <c r="B518"/>
      <c r="C518"/>
      <c r="D518"/>
    </row>
    <row r="519" spans="1:4">
      <c r="A519"/>
      <c r="B519"/>
      <c r="C519"/>
      <c r="D519"/>
    </row>
    <row r="520" spans="1:4">
      <c r="A520"/>
      <c r="B520"/>
      <c r="C520"/>
      <c r="D520"/>
    </row>
    <row r="521" spans="1:4">
      <c r="A521"/>
      <c r="B521"/>
      <c r="C521"/>
      <c r="D521"/>
    </row>
    <row r="522" spans="1:4">
      <c r="A522"/>
      <c r="B522"/>
      <c r="C522"/>
      <c r="D522"/>
    </row>
    <row r="523" spans="1:4">
      <c r="A523"/>
      <c r="B523"/>
      <c r="C523"/>
      <c r="D523"/>
    </row>
    <row r="524" spans="1:4">
      <c r="A524"/>
      <c r="B524"/>
      <c r="C524"/>
      <c r="D524"/>
    </row>
    <row r="525" spans="1:4">
      <c r="A525"/>
      <c r="B525"/>
      <c r="C525"/>
      <c r="D525"/>
    </row>
    <row r="526" spans="1:4">
      <c r="A526"/>
      <c r="B526"/>
      <c r="C526"/>
      <c r="D526"/>
    </row>
    <row r="527" spans="1:4">
      <c r="A527"/>
      <c r="B527"/>
      <c r="C527"/>
      <c r="D527"/>
    </row>
    <row r="528" spans="1:4">
      <c r="A528"/>
      <c r="B528"/>
      <c r="C528"/>
      <c r="D528"/>
    </row>
    <row r="529" spans="1:4">
      <c r="A529"/>
      <c r="B529"/>
      <c r="C529"/>
      <c r="D529"/>
    </row>
    <row r="530" spans="1:4">
      <c r="A530"/>
      <c r="B530"/>
      <c r="C530"/>
      <c r="D530"/>
    </row>
    <row r="531" spans="1:4">
      <c r="A531"/>
      <c r="B531"/>
      <c r="C531"/>
      <c r="D531"/>
    </row>
    <row r="532" spans="1:4">
      <c r="A532"/>
      <c r="B532"/>
      <c r="C532"/>
      <c r="D532"/>
    </row>
    <row r="533" spans="1:4">
      <c r="A533"/>
      <c r="B533"/>
      <c r="C533"/>
      <c r="D533"/>
    </row>
    <row r="534" spans="1:4">
      <c r="A534"/>
      <c r="B534"/>
      <c r="C534"/>
      <c r="D534"/>
    </row>
    <row r="535" spans="1:4">
      <c r="A535"/>
      <c r="B535"/>
      <c r="C535"/>
      <c r="D535"/>
    </row>
    <row r="536" spans="1:4">
      <c r="A536"/>
      <c r="B536"/>
      <c r="C536"/>
      <c r="D536"/>
    </row>
    <row r="537" spans="1:4">
      <c r="A537"/>
      <c r="B537"/>
      <c r="C537"/>
      <c r="D537"/>
    </row>
    <row r="538" spans="1:4">
      <c r="A538"/>
      <c r="B538"/>
      <c r="C538"/>
      <c r="D538"/>
    </row>
    <row r="539" spans="1:4">
      <c r="A539"/>
      <c r="B539"/>
      <c r="C539"/>
      <c r="D539"/>
    </row>
    <row r="540" spans="1:4">
      <c r="A540"/>
      <c r="B540"/>
      <c r="C540"/>
      <c r="D540"/>
    </row>
    <row r="541" spans="1:4">
      <c r="A541"/>
      <c r="B541"/>
      <c r="C541"/>
      <c r="D541"/>
    </row>
    <row r="542" spans="1:4">
      <c r="A542"/>
      <c r="B542"/>
      <c r="C542"/>
      <c r="D542"/>
    </row>
    <row r="543" spans="1:4">
      <c r="A543"/>
      <c r="B543"/>
      <c r="C543"/>
      <c r="D543"/>
    </row>
    <row r="544" spans="1:4">
      <c r="A544"/>
      <c r="B544"/>
      <c r="C544"/>
      <c r="D544"/>
    </row>
    <row r="545" spans="1:4">
      <c r="A545"/>
      <c r="B545"/>
      <c r="C545"/>
      <c r="D545"/>
    </row>
    <row r="546" spans="1:4">
      <c r="A546"/>
      <c r="B546"/>
      <c r="C546"/>
      <c r="D546"/>
    </row>
    <row r="547" spans="1:4">
      <c r="A547"/>
      <c r="B547"/>
      <c r="C547"/>
      <c r="D547"/>
    </row>
    <row r="548" spans="1:4">
      <c r="A548"/>
      <c r="B548"/>
      <c r="C548"/>
      <c r="D548"/>
    </row>
    <row r="549" spans="1:4">
      <c r="A549"/>
      <c r="B549"/>
      <c r="C549"/>
      <c r="D549"/>
    </row>
    <row r="550" spans="1:4">
      <c r="A550"/>
      <c r="B550"/>
      <c r="C550"/>
      <c r="D550"/>
    </row>
    <row r="551" spans="1:4">
      <c r="A551"/>
      <c r="B551"/>
      <c r="C551"/>
      <c r="D551"/>
    </row>
    <row r="552" spans="1:4">
      <c r="A552"/>
      <c r="B552"/>
      <c r="C552"/>
      <c r="D552"/>
    </row>
    <row r="553" spans="1:4">
      <c r="A553"/>
      <c r="B553"/>
      <c r="C553"/>
      <c r="D553"/>
    </row>
    <row r="554" spans="1:4">
      <c r="A554"/>
      <c r="B554"/>
      <c r="C554"/>
      <c r="D554"/>
    </row>
    <row r="555" spans="1:4">
      <c r="A555"/>
      <c r="B555"/>
      <c r="C555"/>
      <c r="D555"/>
    </row>
    <row r="556" spans="1:4">
      <c r="A556"/>
      <c r="B556"/>
      <c r="C556"/>
      <c r="D556"/>
    </row>
    <row r="557" spans="1:4">
      <c r="A557"/>
      <c r="B557"/>
      <c r="C557"/>
      <c r="D557"/>
    </row>
    <row r="558" spans="1:4">
      <c r="A558"/>
      <c r="B558"/>
      <c r="C558"/>
      <c r="D558"/>
    </row>
    <row r="559" spans="1:4">
      <c r="A559"/>
      <c r="B559"/>
      <c r="C559"/>
      <c r="D559"/>
    </row>
    <row r="560" spans="1:4">
      <c r="A560"/>
      <c r="B560"/>
      <c r="C560"/>
      <c r="D560"/>
    </row>
    <row r="561" spans="1:4">
      <c r="A561"/>
      <c r="B561"/>
      <c r="C561"/>
      <c r="D561"/>
    </row>
    <row r="562" spans="1:4">
      <c r="A562"/>
      <c r="B562"/>
      <c r="C562"/>
      <c r="D562"/>
    </row>
    <row r="563" spans="1:4">
      <c r="A563"/>
      <c r="B563"/>
      <c r="C563"/>
      <c r="D563"/>
    </row>
    <row r="564" spans="1:4">
      <c r="A564"/>
      <c r="B564"/>
      <c r="C564"/>
      <c r="D564"/>
    </row>
    <row r="565" spans="1:4">
      <c r="A565"/>
      <c r="B565"/>
      <c r="C565"/>
      <c r="D565"/>
    </row>
    <row r="566" spans="1:4">
      <c r="A566"/>
      <c r="B566"/>
      <c r="C566"/>
      <c r="D566"/>
    </row>
    <row r="567" spans="1:4">
      <c r="A567"/>
      <c r="B567"/>
      <c r="C567"/>
      <c r="D567"/>
    </row>
    <row r="568" spans="1:4">
      <c r="A568"/>
      <c r="B568"/>
      <c r="C568"/>
      <c r="D568"/>
    </row>
    <row r="569" spans="1:4">
      <c r="A569"/>
      <c r="B569"/>
      <c r="C569"/>
      <c r="D569"/>
    </row>
    <row r="570" spans="1:4">
      <c r="A570"/>
      <c r="B570"/>
      <c r="C570"/>
      <c r="D570"/>
    </row>
    <row r="571" spans="1:4">
      <c r="A571"/>
      <c r="B571"/>
      <c r="C571"/>
      <c r="D571"/>
    </row>
    <row r="572" spans="1:4">
      <c r="A572"/>
      <c r="B572"/>
      <c r="C572"/>
      <c r="D572"/>
    </row>
    <row r="573" spans="1:4">
      <c r="A573"/>
      <c r="B573"/>
      <c r="C573"/>
      <c r="D573"/>
    </row>
    <row r="574" spans="1:4">
      <c r="A574"/>
      <c r="B574"/>
      <c r="C574"/>
      <c r="D574"/>
    </row>
    <row r="575" spans="1:4">
      <c r="A575"/>
      <c r="B575"/>
      <c r="C575"/>
      <c r="D575"/>
    </row>
    <row r="576" spans="1:4">
      <c r="A576"/>
      <c r="B576"/>
      <c r="C576"/>
      <c r="D576"/>
    </row>
    <row r="577" spans="1:4">
      <c r="A577"/>
      <c r="B577"/>
      <c r="C577"/>
      <c r="D577"/>
    </row>
    <row r="578" spans="1:4">
      <c r="A578"/>
      <c r="B578"/>
      <c r="C578"/>
      <c r="D578"/>
    </row>
    <row r="579" spans="1:4">
      <c r="A579"/>
      <c r="B579"/>
      <c r="C579"/>
      <c r="D579"/>
    </row>
    <row r="580" spans="1:4">
      <c r="A580"/>
      <c r="B580"/>
      <c r="C580"/>
      <c r="D580"/>
    </row>
    <row r="581" spans="1:4">
      <c r="A581"/>
      <c r="B581"/>
      <c r="C581"/>
      <c r="D581"/>
    </row>
    <row r="582" spans="1:4">
      <c r="A582"/>
      <c r="B582"/>
      <c r="C582"/>
      <c r="D582"/>
    </row>
    <row r="583" spans="1:4">
      <c r="A583"/>
      <c r="B583"/>
      <c r="C583"/>
      <c r="D583"/>
    </row>
    <row r="584" spans="1:4">
      <c r="A584"/>
      <c r="B584"/>
      <c r="C584"/>
      <c r="D584"/>
    </row>
    <row r="585" spans="1:4">
      <c r="A585"/>
      <c r="B585"/>
      <c r="C585"/>
      <c r="D585"/>
    </row>
    <row r="586" spans="1:4">
      <c r="A586"/>
      <c r="B586"/>
      <c r="C586"/>
      <c r="D586"/>
    </row>
    <row r="587" spans="1:4">
      <c r="A587"/>
      <c r="B587"/>
      <c r="C587"/>
      <c r="D587"/>
    </row>
    <row r="588" spans="1:4">
      <c r="A588"/>
      <c r="B588"/>
      <c r="C588"/>
      <c r="D588"/>
    </row>
    <row r="589" spans="1:4">
      <c r="A589"/>
      <c r="B589"/>
      <c r="C589"/>
      <c r="D589"/>
    </row>
    <row r="590" spans="1:4">
      <c r="A590"/>
      <c r="B590"/>
      <c r="C590"/>
      <c r="D590"/>
    </row>
    <row r="591" spans="1:4">
      <c r="A591"/>
      <c r="B591"/>
      <c r="C591"/>
      <c r="D591"/>
    </row>
    <row r="592" spans="1:4">
      <c r="A592"/>
      <c r="B592"/>
      <c r="C592"/>
      <c r="D592"/>
    </row>
    <row r="593" spans="1:4">
      <c r="A593"/>
      <c r="B593"/>
      <c r="C593"/>
      <c r="D593"/>
    </row>
    <row r="594" spans="1:4">
      <c r="A594"/>
      <c r="B594"/>
      <c r="C594"/>
      <c r="D594"/>
    </row>
    <row r="595" spans="1:4">
      <c r="A595"/>
      <c r="B595"/>
      <c r="C595"/>
      <c r="D595"/>
    </row>
    <row r="596" spans="1:4">
      <c r="A596"/>
      <c r="B596"/>
      <c r="C596"/>
      <c r="D596"/>
    </row>
    <row r="597" spans="1:4">
      <c r="A597"/>
      <c r="B597"/>
      <c r="C597"/>
      <c r="D597"/>
    </row>
    <row r="598" spans="1:4">
      <c r="A598"/>
      <c r="B598"/>
      <c r="C598"/>
      <c r="D598"/>
    </row>
    <row r="599" spans="1:4">
      <c r="A599"/>
      <c r="B599"/>
      <c r="C599"/>
      <c r="D599"/>
    </row>
    <row r="600" spans="1:4">
      <c r="A600"/>
      <c r="B600"/>
      <c r="C600"/>
      <c r="D600"/>
    </row>
    <row r="601" spans="1:4">
      <c r="A601"/>
      <c r="B601"/>
      <c r="C601"/>
      <c r="D601"/>
    </row>
    <row r="602" spans="1:4">
      <c r="A602"/>
      <c r="B602"/>
      <c r="C602"/>
      <c r="D602"/>
    </row>
    <row r="603" spans="1:4">
      <c r="A603"/>
      <c r="B603"/>
      <c r="C603"/>
      <c r="D603"/>
    </row>
    <row r="604" spans="1:4">
      <c r="A604"/>
      <c r="B604"/>
      <c r="C604"/>
      <c r="D604"/>
    </row>
    <row r="605" spans="1:4">
      <c r="A605"/>
      <c r="B605"/>
      <c r="C605"/>
      <c r="D605"/>
    </row>
    <row r="606" spans="1:4">
      <c r="A606"/>
      <c r="B606"/>
      <c r="C606"/>
      <c r="D606"/>
    </row>
    <row r="607" spans="1:4">
      <c r="A607"/>
      <c r="B607"/>
      <c r="C607"/>
      <c r="D607"/>
    </row>
    <row r="608" spans="1:4">
      <c r="A608"/>
      <c r="B608"/>
      <c r="C608"/>
      <c r="D608"/>
    </row>
    <row r="609" spans="1:4">
      <c r="A609"/>
      <c r="B609"/>
      <c r="C609"/>
      <c r="D609"/>
    </row>
    <row r="610" spans="1:4">
      <c r="A610"/>
      <c r="B610"/>
      <c r="C610"/>
      <c r="D610"/>
    </row>
    <row r="611" spans="1:4">
      <c r="A611"/>
      <c r="B611"/>
      <c r="C611"/>
      <c r="D611"/>
    </row>
    <row r="612" spans="1:4">
      <c r="A612"/>
      <c r="B612"/>
      <c r="C612"/>
      <c r="D612"/>
    </row>
  </sheetData>
  <sortState xmlns:xlrd2="http://schemas.microsoft.com/office/spreadsheetml/2017/richdata2" ref="A9:G1408">
    <sortCondition ref="B9:B1408"/>
  </sortState>
  <mergeCells count="2">
    <mergeCell ref="A2:E4"/>
    <mergeCell ref="A6:E1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A827E-1C5C-495B-8E46-717CD8FA3FDC}">
  <sheetPr codeName="Sheet2">
    <pageSetUpPr fitToPage="1"/>
  </sheetPr>
  <dimension ref="A1:AU46"/>
  <sheetViews>
    <sheetView zoomScaleNormal="100" workbookViewId="0">
      <pane xSplit="9" ySplit="9" topLeftCell="J21" activePane="bottomRight" state="frozen"/>
      <selection pane="topRight" activeCell="J1" sqref="J1"/>
      <selection pane="bottomLeft" activeCell="A10" sqref="A10"/>
      <selection pane="bottomRight" activeCell="B30" sqref="B30:C38"/>
    </sheetView>
  </sheetViews>
  <sheetFormatPr defaultColWidth="22.85546875" defaultRowHeight="15" outlineLevelRow="2"/>
  <cols>
    <col min="1" max="1" width="5.140625" bestFit="1" customWidth="1"/>
    <col min="2" max="2" width="31.5703125" customWidth="1"/>
    <col min="3" max="3" width="16.5703125" bestFit="1" customWidth="1"/>
    <col min="4" max="4" width="16.28515625" customWidth="1"/>
    <col min="5" max="5" width="16.42578125" customWidth="1"/>
    <col min="6" max="6" width="11.140625" customWidth="1"/>
    <col min="7" max="7" width="18.28515625" customWidth="1"/>
    <col min="8" max="8" width="18.42578125" customWidth="1"/>
    <col min="9" max="9" width="16.140625" customWidth="1"/>
    <col min="10" max="37" width="14.28515625" customWidth="1"/>
    <col min="38" max="38" width="15.28515625" customWidth="1"/>
    <col min="39" max="45" width="14.28515625" customWidth="1"/>
    <col min="46" max="46" width="22.85546875" style="16"/>
  </cols>
  <sheetData>
    <row r="1" spans="1:46" s="36" customFormat="1" ht="15.75">
      <c r="A1" s="162" t="s">
        <v>473</v>
      </c>
      <c r="AT1" s="41"/>
    </row>
    <row r="2" spans="1:46" ht="16.5" thickBot="1">
      <c r="A2" s="164" t="s">
        <v>474</v>
      </c>
      <c r="B2" s="163"/>
      <c r="C2" s="36"/>
      <c r="D2" s="75"/>
      <c r="E2" s="36"/>
      <c r="F2" s="36"/>
      <c r="G2" s="36"/>
      <c r="H2" s="36"/>
      <c r="I2" s="36"/>
      <c r="J2" s="2">
        <v>0</v>
      </c>
      <c r="K2" s="2">
        <v>1</v>
      </c>
      <c r="L2" s="2">
        <v>2</v>
      </c>
      <c r="M2" s="2">
        <v>3</v>
      </c>
      <c r="N2" s="2">
        <v>4</v>
      </c>
      <c r="O2" s="2">
        <v>5</v>
      </c>
      <c r="P2" s="2">
        <v>6</v>
      </c>
      <c r="Q2" s="2">
        <v>7</v>
      </c>
      <c r="R2" s="2">
        <v>8</v>
      </c>
      <c r="S2" s="2">
        <v>9</v>
      </c>
      <c r="T2" s="2">
        <v>10</v>
      </c>
      <c r="U2" s="2">
        <v>11</v>
      </c>
      <c r="V2" s="2">
        <v>12</v>
      </c>
      <c r="W2" s="2">
        <v>13</v>
      </c>
      <c r="X2" s="2">
        <v>14</v>
      </c>
      <c r="Y2" s="2">
        <v>15</v>
      </c>
      <c r="Z2" s="2">
        <v>16</v>
      </c>
      <c r="AA2" s="2">
        <v>17</v>
      </c>
      <c r="AB2" s="2">
        <v>18</v>
      </c>
      <c r="AC2" s="2">
        <v>19</v>
      </c>
      <c r="AD2" s="2">
        <v>20</v>
      </c>
      <c r="AE2" s="2">
        <v>21</v>
      </c>
      <c r="AF2" s="2">
        <v>22</v>
      </c>
      <c r="AG2" s="2">
        <v>23</v>
      </c>
      <c r="AH2" s="2">
        <v>24</v>
      </c>
      <c r="AI2" s="2">
        <v>25</v>
      </c>
      <c r="AJ2" s="2">
        <v>26</v>
      </c>
      <c r="AK2" s="2">
        <v>27</v>
      </c>
      <c r="AL2" s="2">
        <v>28</v>
      </c>
      <c r="AM2" s="2">
        <v>29</v>
      </c>
      <c r="AN2" s="2">
        <v>30</v>
      </c>
      <c r="AO2" s="2">
        <v>31</v>
      </c>
      <c r="AP2" s="2">
        <v>32</v>
      </c>
      <c r="AQ2" s="2">
        <v>33</v>
      </c>
      <c r="AR2" s="2">
        <v>34</v>
      </c>
      <c r="AS2" s="2">
        <v>35</v>
      </c>
    </row>
    <row r="3" spans="1:46" s="87" customFormat="1" ht="15.75" thickBot="1">
      <c r="A3" s="165" t="s">
        <v>475</v>
      </c>
      <c r="B3" s="168"/>
      <c r="C3" s="166">
        <v>18595.369237118248</v>
      </c>
      <c r="D3" s="276" t="s">
        <v>476</v>
      </c>
      <c r="E3" s="277"/>
      <c r="F3" s="278"/>
      <c r="G3" s="169"/>
      <c r="H3" s="170" t="s">
        <v>477</v>
      </c>
      <c r="I3" s="167">
        <f>AS38</f>
        <v>0</v>
      </c>
      <c r="J3" s="171">
        <v>2023</v>
      </c>
      <c r="K3" s="171">
        <v>2024</v>
      </c>
      <c r="L3" s="171">
        <v>2025</v>
      </c>
      <c r="M3" s="171">
        <v>2026</v>
      </c>
      <c r="N3" s="171">
        <v>2027</v>
      </c>
      <c r="O3" s="171">
        <v>2028</v>
      </c>
      <c r="P3" s="171">
        <v>2029</v>
      </c>
      <c r="Q3" s="171">
        <v>2030</v>
      </c>
      <c r="R3" s="171">
        <v>2031</v>
      </c>
      <c r="S3" s="171">
        <v>2032</v>
      </c>
      <c r="T3" s="171">
        <v>2033</v>
      </c>
      <c r="U3" s="171">
        <v>2034</v>
      </c>
      <c r="V3" s="171">
        <v>2035</v>
      </c>
      <c r="W3" s="171">
        <v>2036</v>
      </c>
      <c r="X3" s="171">
        <v>2037</v>
      </c>
      <c r="Y3" s="171">
        <v>2038</v>
      </c>
      <c r="Z3" s="171">
        <v>2039</v>
      </c>
      <c r="AA3" s="171">
        <v>2040</v>
      </c>
      <c r="AB3" s="171">
        <v>2041</v>
      </c>
      <c r="AC3" s="171">
        <v>2042</v>
      </c>
      <c r="AD3" s="171">
        <v>2043</v>
      </c>
      <c r="AE3" s="171">
        <v>2044</v>
      </c>
      <c r="AF3" s="171">
        <v>2045</v>
      </c>
      <c r="AG3" s="171">
        <v>2046</v>
      </c>
      <c r="AH3" s="171">
        <v>2047</v>
      </c>
      <c r="AI3" s="171">
        <v>2048</v>
      </c>
      <c r="AJ3" s="171">
        <v>2049</v>
      </c>
      <c r="AK3" s="171">
        <v>2050</v>
      </c>
      <c r="AL3" s="171">
        <v>2051</v>
      </c>
      <c r="AM3" s="171">
        <v>2052</v>
      </c>
      <c r="AN3" s="171">
        <v>2053</v>
      </c>
      <c r="AO3" s="171">
        <v>2054</v>
      </c>
      <c r="AP3" s="171">
        <v>2055</v>
      </c>
      <c r="AQ3" s="171">
        <v>2056</v>
      </c>
      <c r="AR3" s="171">
        <v>2057</v>
      </c>
      <c r="AS3" s="171">
        <v>2058</v>
      </c>
      <c r="AT3" s="172"/>
    </row>
    <row r="4" spans="1:46" s="36" customFormat="1" ht="15" customHeight="1" outlineLevel="1">
      <c r="A4" s="45"/>
      <c r="B4" s="275" t="s">
        <v>478</v>
      </c>
      <c r="C4" s="271"/>
      <c r="D4" s="271"/>
      <c r="E4" s="271"/>
      <c r="F4" s="271"/>
      <c r="G4" s="271"/>
      <c r="H4" s="271"/>
      <c r="I4" s="271"/>
      <c r="AT4" s="41"/>
    </row>
    <row r="5" spans="1:46" s="36" customFormat="1" ht="15.75" customHeight="1" outlineLevel="1">
      <c r="B5" s="271"/>
      <c r="C5" s="271"/>
      <c r="D5" s="271"/>
      <c r="E5" s="271"/>
      <c r="F5" s="271"/>
      <c r="G5" s="271"/>
      <c r="H5" s="271"/>
      <c r="I5" s="271"/>
      <c r="AT5" s="41"/>
    </row>
    <row r="6" spans="1:46" s="36" customFormat="1" ht="15.75" customHeight="1" outlineLevel="1">
      <c r="A6" s="46"/>
      <c r="B6" s="271"/>
      <c r="C6" s="271"/>
      <c r="D6" s="271"/>
      <c r="E6" s="271"/>
      <c r="F6" s="271"/>
      <c r="G6" s="271"/>
      <c r="H6" s="271"/>
      <c r="I6" s="271"/>
      <c r="AT6" s="41"/>
    </row>
    <row r="7" spans="1:46" s="36" customFormat="1" ht="15.75" customHeight="1" outlineLevel="1">
      <c r="A7" s="46"/>
      <c r="B7" s="271"/>
      <c r="C7" s="271"/>
      <c r="D7" s="271"/>
      <c r="E7" s="271"/>
      <c r="F7" s="271"/>
      <c r="G7" s="271"/>
      <c r="H7" s="271"/>
      <c r="I7" s="271"/>
      <c r="AT7" s="41"/>
    </row>
    <row r="8" spans="1:46" s="36" customFormat="1" ht="15.75" customHeight="1" outlineLevel="1">
      <c r="A8" s="46"/>
      <c r="B8" s="271"/>
      <c r="C8" s="271"/>
      <c r="D8" s="271"/>
      <c r="E8" s="271"/>
      <c r="F8" s="271"/>
      <c r="G8" s="271"/>
      <c r="H8" s="271"/>
      <c r="I8" s="271"/>
      <c r="AT8" s="41"/>
    </row>
    <row r="9" spans="1:46" s="36" customFormat="1" ht="15.75" outlineLevel="1">
      <c r="A9" s="45"/>
      <c r="B9" s="271"/>
      <c r="C9" s="271"/>
      <c r="D9" s="271"/>
      <c r="E9" s="271"/>
      <c r="F9" s="271"/>
      <c r="G9" s="271"/>
      <c r="H9" s="271"/>
      <c r="I9" s="271"/>
      <c r="AT9" s="41"/>
    </row>
    <row r="10" spans="1:46" s="34" customFormat="1" ht="21">
      <c r="A10" s="62" t="s">
        <v>479</v>
      </c>
      <c r="B10" s="63"/>
      <c r="C10" s="63"/>
      <c r="D10" s="64"/>
      <c r="E10" s="63"/>
      <c r="F10" s="63"/>
      <c r="G10" s="64"/>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33"/>
    </row>
    <row r="11" spans="1:46" s="36" customFormat="1" ht="15" customHeight="1" outlineLevel="1">
      <c r="B11" s="273" t="s">
        <v>480</v>
      </c>
      <c r="C11" s="273"/>
      <c r="D11" s="273"/>
      <c r="E11" s="273"/>
      <c r="F11" s="273"/>
      <c r="G11" s="273"/>
      <c r="H11" s="273"/>
      <c r="I11" s="273"/>
      <c r="AT11" s="41"/>
    </row>
    <row r="12" spans="1:46" s="36" customFormat="1" outlineLevel="1">
      <c r="A12" s="65"/>
      <c r="B12" s="273"/>
      <c r="C12" s="273"/>
      <c r="D12" s="273"/>
      <c r="E12" s="273"/>
      <c r="F12" s="273"/>
      <c r="G12" s="273"/>
      <c r="H12" s="273"/>
      <c r="I12" s="273"/>
      <c r="J12" s="41"/>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1"/>
    </row>
    <row r="13" spans="1:46" s="36" customFormat="1" outlineLevel="1">
      <c r="A13" s="43"/>
      <c r="B13" s="274"/>
      <c r="C13" s="274"/>
      <c r="D13" s="274"/>
      <c r="E13" s="274"/>
      <c r="F13" s="274"/>
      <c r="G13" s="274"/>
      <c r="H13" s="274"/>
      <c r="I13" s="274"/>
      <c r="J13" s="41"/>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1"/>
    </row>
    <row r="14" spans="1:46" s="36" customFormat="1">
      <c r="A14" s="43"/>
      <c r="B14" s="53"/>
      <c r="C14" s="53"/>
      <c r="D14" s="53"/>
      <c r="E14" s="53"/>
      <c r="F14" s="53"/>
      <c r="G14" s="53"/>
      <c r="H14" s="53"/>
      <c r="I14" s="53"/>
      <c r="J14" s="41"/>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1"/>
    </row>
    <row r="15" spans="1:46" s="36" customFormat="1" ht="60">
      <c r="A15" s="30" t="s">
        <v>481</v>
      </c>
      <c r="B15" s="58" t="s">
        <v>482</v>
      </c>
      <c r="C15" s="58" t="s">
        <v>483</v>
      </c>
      <c r="D15" s="78" t="s">
        <v>484</v>
      </c>
      <c r="E15" s="78" t="s">
        <v>485</v>
      </c>
      <c r="F15" s="78" t="s">
        <v>486</v>
      </c>
      <c r="G15" s="78" t="s">
        <v>487</v>
      </c>
      <c r="H15" s="78" t="s">
        <v>488</v>
      </c>
      <c r="I15" s="59" t="s">
        <v>489</v>
      </c>
      <c r="AT15" s="41"/>
    </row>
    <row r="16" spans="1:46" outlineLevel="1">
      <c r="A16" s="31"/>
      <c r="B16" s="60"/>
      <c r="C16" s="61" t="s">
        <v>121</v>
      </c>
      <c r="D16" s="61" t="s">
        <v>121</v>
      </c>
      <c r="E16" s="61" t="s">
        <v>122</v>
      </c>
      <c r="F16" s="61" t="s">
        <v>490</v>
      </c>
      <c r="G16" s="61" t="s">
        <v>122</v>
      </c>
      <c r="H16" s="61" t="s">
        <v>122</v>
      </c>
      <c r="I16" s="61" t="s">
        <v>122</v>
      </c>
    </row>
    <row r="17" spans="1:46" outlineLevel="1">
      <c r="A17" s="32">
        <v>1</v>
      </c>
      <c r="B17" s="66" t="s">
        <v>491</v>
      </c>
      <c r="C17" s="77">
        <f>VLOOKUP(B17,'Tab 4 - Infrastructure'!A25:C25,3,FALSE)</f>
        <v>732000</v>
      </c>
      <c r="D17" s="1">
        <v>225</v>
      </c>
      <c r="E17" s="77">
        <f>D17*C17</f>
        <v>164700000</v>
      </c>
      <c r="F17" s="77">
        <v>20</v>
      </c>
      <c r="G17" s="77">
        <f>COUNTIF(K17:AR17,"&gt;0")</f>
        <v>10</v>
      </c>
      <c r="H17" s="1">
        <f>G17*F17</f>
        <v>200</v>
      </c>
      <c r="I17" s="77">
        <f>D17-H17</f>
        <v>25</v>
      </c>
      <c r="J17" s="25"/>
      <c r="K17" s="24">
        <f t="shared" ref="K17:AR17" si="0">IF(J38&gt;($F17*$C17)*(1+$E$21)^K$2,($F17*$C17)*(1+$E$21)^K$2,0)</f>
        <v>0</v>
      </c>
      <c r="L17" s="24">
        <f t="shared" si="0"/>
        <v>0</v>
      </c>
      <c r="M17" s="24">
        <f t="shared" si="0"/>
        <v>0</v>
      </c>
      <c r="N17" s="24">
        <f t="shared" si="0"/>
        <v>0</v>
      </c>
      <c r="O17" s="24">
        <f t="shared" si="0"/>
        <v>0</v>
      </c>
      <c r="P17" s="24">
        <f t="shared" si="0"/>
        <v>0</v>
      </c>
      <c r="Q17" s="24">
        <f t="shared" si="0"/>
        <v>18727181.667919554</v>
      </c>
      <c r="R17" s="24">
        <f t="shared" si="0"/>
        <v>0</v>
      </c>
      <c r="S17" s="24">
        <f t="shared" si="0"/>
        <v>0</v>
      </c>
      <c r="T17" s="24">
        <f t="shared" si="0"/>
        <v>20811344.748275775</v>
      </c>
      <c r="U17" s="24">
        <f t="shared" si="0"/>
        <v>0</v>
      </c>
      <c r="V17" s="24">
        <f t="shared" si="0"/>
        <v>0</v>
      </c>
      <c r="W17" s="24">
        <f t="shared" si="0"/>
        <v>23127456.010827549</v>
      </c>
      <c r="X17" s="24">
        <f t="shared" si="0"/>
        <v>0</v>
      </c>
      <c r="Y17" s="24">
        <f t="shared" si="0"/>
        <v>0</v>
      </c>
      <c r="Z17" s="24">
        <f t="shared" si="0"/>
        <v>25701329.154959023</v>
      </c>
      <c r="AA17" s="24">
        <f t="shared" si="0"/>
        <v>0</v>
      </c>
      <c r="AB17" s="24">
        <f t="shared" si="0"/>
        <v>27574484.173952252</v>
      </c>
      <c r="AC17" s="24">
        <f t="shared" si="0"/>
        <v>0</v>
      </c>
      <c r="AD17" s="24">
        <f t="shared" si="0"/>
        <v>0</v>
      </c>
      <c r="AE17" s="24">
        <f t="shared" si="0"/>
        <v>30643270.652040735</v>
      </c>
      <c r="AF17" s="24">
        <f t="shared" si="0"/>
        <v>0</v>
      </c>
      <c r="AG17" s="24">
        <f t="shared" si="0"/>
        <v>0</v>
      </c>
      <c r="AH17" s="24">
        <f t="shared" si="0"/>
        <v>34053584.840627424</v>
      </c>
      <c r="AI17" s="24">
        <f t="shared" si="0"/>
        <v>0</v>
      </c>
      <c r="AJ17" s="24">
        <f t="shared" si="0"/>
        <v>0</v>
      </c>
      <c r="AK17" s="24">
        <f t="shared" si="0"/>
        <v>37843435.632762052</v>
      </c>
      <c r="AL17" s="24">
        <f t="shared" si="0"/>
        <v>0</v>
      </c>
      <c r="AM17" s="24">
        <f t="shared" si="0"/>
        <v>40601527.284912184</v>
      </c>
      <c r="AN17" s="24">
        <f t="shared" si="0"/>
        <v>0</v>
      </c>
      <c r="AO17" s="24">
        <f t="shared" si="0"/>
        <v>0</v>
      </c>
      <c r="AP17" s="24">
        <f t="shared" si="0"/>
        <v>45120103.847783238</v>
      </c>
      <c r="AQ17" s="24">
        <f t="shared" si="0"/>
        <v>0</v>
      </c>
      <c r="AR17" s="24">
        <f t="shared" si="0"/>
        <v>0</v>
      </c>
      <c r="AS17" s="24">
        <f>($I17*$C17)*(1+$E$21)^AS$2</f>
        <v>62676945.529314801</v>
      </c>
    </row>
    <row r="18" spans="1:46" s="36" customFormat="1" outlineLevel="2">
      <c r="B18" s="74"/>
      <c r="C18" s="74"/>
      <c r="F18" s="57"/>
      <c r="G18" s="57"/>
      <c r="H18" s="57"/>
      <c r="I18" s="57"/>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row>
    <row r="19" spans="1:46" s="36" customFormat="1">
      <c r="B19" s="38"/>
      <c r="C19" s="38"/>
      <c r="D19" s="38"/>
      <c r="E19" s="38"/>
      <c r="F19" s="38"/>
      <c r="G19" s="38"/>
      <c r="I19" s="42"/>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40"/>
      <c r="AP19" s="40"/>
      <c r="AQ19" s="40"/>
      <c r="AR19" s="40"/>
      <c r="AS19" s="40"/>
      <c r="AT19" s="41"/>
    </row>
    <row r="20" spans="1:46" ht="15.75" customHeight="1" thickBot="1">
      <c r="A20" s="36"/>
      <c r="B20" s="282" t="s">
        <v>492</v>
      </c>
      <c r="C20" s="283"/>
      <c r="D20" s="283"/>
      <c r="E20" s="284"/>
      <c r="F20" s="36"/>
      <c r="G20" s="36"/>
      <c r="H20" s="36"/>
      <c r="I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row>
    <row r="21" spans="1:46" ht="15.75" customHeight="1" thickBot="1">
      <c r="A21" s="36"/>
      <c r="B21" s="285" t="s">
        <v>493</v>
      </c>
      <c r="C21" s="271"/>
      <c r="D21" s="70" t="s">
        <v>35</v>
      </c>
      <c r="E21" s="72">
        <v>3.5799999999999998E-2</v>
      </c>
      <c r="F21" s="36"/>
      <c r="G21" s="67"/>
      <c r="H21" s="68" t="s">
        <v>494</v>
      </c>
      <c r="I21" s="69">
        <f>SUM(L21:AS21)</f>
        <v>366880663.5433746</v>
      </c>
      <c r="J21" s="23">
        <f t="shared" ref="J21:AO21" si="1">SUM(J17:J18)</f>
        <v>0</v>
      </c>
      <c r="K21" s="21">
        <f t="shared" si="1"/>
        <v>0</v>
      </c>
      <c r="L21" s="21">
        <f t="shared" si="1"/>
        <v>0</v>
      </c>
      <c r="M21" s="21">
        <f t="shared" si="1"/>
        <v>0</v>
      </c>
      <c r="N21" s="21">
        <f t="shared" si="1"/>
        <v>0</v>
      </c>
      <c r="O21" s="21">
        <f t="shared" si="1"/>
        <v>0</v>
      </c>
      <c r="P21" s="13">
        <f t="shared" si="1"/>
        <v>0</v>
      </c>
      <c r="Q21" s="13">
        <f t="shared" si="1"/>
        <v>18727181.667919554</v>
      </c>
      <c r="R21" s="13">
        <f t="shared" si="1"/>
        <v>0</v>
      </c>
      <c r="S21" s="13">
        <f t="shared" si="1"/>
        <v>0</v>
      </c>
      <c r="T21" s="13">
        <f t="shared" si="1"/>
        <v>20811344.748275775</v>
      </c>
      <c r="U21" s="13">
        <f t="shared" si="1"/>
        <v>0</v>
      </c>
      <c r="V21" s="13">
        <f t="shared" si="1"/>
        <v>0</v>
      </c>
      <c r="W21" s="13">
        <f t="shared" si="1"/>
        <v>23127456.010827549</v>
      </c>
      <c r="X21" s="13">
        <f t="shared" si="1"/>
        <v>0</v>
      </c>
      <c r="Y21" s="13">
        <f t="shared" si="1"/>
        <v>0</v>
      </c>
      <c r="Z21" s="13">
        <f t="shared" si="1"/>
        <v>25701329.154959023</v>
      </c>
      <c r="AA21" s="13">
        <f t="shared" si="1"/>
        <v>0</v>
      </c>
      <c r="AB21" s="13">
        <f t="shared" si="1"/>
        <v>27574484.173952252</v>
      </c>
      <c r="AC21" s="13">
        <f t="shared" si="1"/>
        <v>0</v>
      </c>
      <c r="AD21" s="13">
        <f t="shared" si="1"/>
        <v>0</v>
      </c>
      <c r="AE21" s="13">
        <f t="shared" si="1"/>
        <v>30643270.652040735</v>
      </c>
      <c r="AF21" s="13">
        <f t="shared" si="1"/>
        <v>0</v>
      </c>
      <c r="AG21" s="13">
        <f t="shared" si="1"/>
        <v>0</v>
      </c>
      <c r="AH21" s="13">
        <f t="shared" si="1"/>
        <v>34053584.840627424</v>
      </c>
      <c r="AI21" s="13">
        <f t="shared" si="1"/>
        <v>0</v>
      </c>
      <c r="AJ21" s="13">
        <f t="shared" si="1"/>
        <v>0</v>
      </c>
      <c r="AK21" s="13">
        <f t="shared" si="1"/>
        <v>37843435.632762052</v>
      </c>
      <c r="AL21" s="13">
        <f t="shared" si="1"/>
        <v>0</v>
      </c>
      <c r="AM21" s="13">
        <f t="shared" si="1"/>
        <v>40601527.284912184</v>
      </c>
      <c r="AN21" s="13">
        <f t="shared" si="1"/>
        <v>0</v>
      </c>
      <c r="AO21" s="13">
        <f t="shared" si="1"/>
        <v>0</v>
      </c>
      <c r="AP21" s="13">
        <f t="shared" ref="AP21:AS21" si="2">SUM(AP17:AP18)</f>
        <v>45120103.847783238</v>
      </c>
      <c r="AQ21" s="13">
        <f t="shared" si="2"/>
        <v>0</v>
      </c>
      <c r="AR21" s="13">
        <f t="shared" si="2"/>
        <v>0</v>
      </c>
      <c r="AS21" s="13">
        <f t="shared" si="2"/>
        <v>62676945.529314801</v>
      </c>
    </row>
    <row r="22" spans="1:46" s="163" customFormat="1" ht="15.75" thickBot="1">
      <c r="B22" s="286"/>
      <c r="C22" s="287"/>
      <c r="D22" s="173" t="s">
        <v>37</v>
      </c>
      <c r="E22" s="174">
        <v>4.2900000000000001E-2</v>
      </c>
      <c r="G22" s="175"/>
      <c r="H22" s="176" t="s">
        <v>495</v>
      </c>
      <c r="I22" s="177">
        <f>SUM(L22:AS22)</f>
        <v>142562482.79305607</v>
      </c>
      <c r="J22" s="178">
        <f t="shared" ref="J22:AS22" si="3">(SUM(J17:J18))/((1+$E$22)^J2)</f>
        <v>0</v>
      </c>
      <c r="K22" s="179">
        <f t="shared" si="3"/>
        <v>0</v>
      </c>
      <c r="L22" s="179">
        <f t="shared" si="3"/>
        <v>0</v>
      </c>
      <c r="M22" s="179">
        <f t="shared" si="3"/>
        <v>0</v>
      </c>
      <c r="N22" s="179">
        <f t="shared" si="3"/>
        <v>0</v>
      </c>
      <c r="O22" s="179">
        <f t="shared" si="3"/>
        <v>0</v>
      </c>
      <c r="P22" s="180">
        <f t="shared" si="3"/>
        <v>0</v>
      </c>
      <c r="Q22" s="180">
        <f t="shared" si="3"/>
        <v>13956411.027655818</v>
      </c>
      <c r="R22" s="180">
        <f t="shared" si="3"/>
        <v>0</v>
      </c>
      <c r="S22" s="180">
        <f t="shared" si="3"/>
        <v>0</v>
      </c>
      <c r="T22" s="180">
        <f t="shared" si="3"/>
        <v>13673303.979224231</v>
      </c>
      <c r="U22" s="180">
        <f t="shared" si="3"/>
        <v>0</v>
      </c>
      <c r="V22" s="180">
        <f t="shared" si="3"/>
        <v>0</v>
      </c>
      <c r="W22" s="180">
        <f t="shared" si="3"/>
        <v>13395939.782641359</v>
      </c>
      <c r="X22" s="180">
        <f t="shared" si="3"/>
        <v>0</v>
      </c>
      <c r="Y22" s="180">
        <f t="shared" si="3"/>
        <v>0</v>
      </c>
      <c r="Z22" s="180">
        <f t="shared" si="3"/>
        <v>13124201.943642797</v>
      </c>
      <c r="AA22" s="180">
        <f t="shared" si="3"/>
        <v>0</v>
      </c>
      <c r="AB22" s="180">
        <f t="shared" si="3"/>
        <v>12946112.681659808</v>
      </c>
      <c r="AC22" s="180">
        <f t="shared" si="3"/>
        <v>0</v>
      </c>
      <c r="AD22" s="180">
        <f t="shared" si="3"/>
        <v>0</v>
      </c>
      <c r="AE22" s="180">
        <f t="shared" si="3"/>
        <v>12683499.625716934</v>
      </c>
      <c r="AF22" s="180">
        <f t="shared" si="3"/>
        <v>0</v>
      </c>
      <c r="AG22" s="180">
        <f t="shared" si="3"/>
        <v>0</v>
      </c>
      <c r="AH22" s="180">
        <f t="shared" si="3"/>
        <v>12426213.699148534</v>
      </c>
      <c r="AI22" s="180">
        <f t="shared" si="3"/>
        <v>0</v>
      </c>
      <c r="AJ22" s="180">
        <f t="shared" si="3"/>
        <v>0</v>
      </c>
      <c r="AK22" s="180">
        <f t="shared" si="3"/>
        <v>12174146.840657836</v>
      </c>
      <c r="AL22" s="180">
        <f t="shared" si="3"/>
        <v>0</v>
      </c>
      <c r="AM22" s="180">
        <f t="shared" si="3"/>
        <v>12008949.380619098</v>
      </c>
      <c r="AN22" s="180">
        <f t="shared" si="3"/>
        <v>0</v>
      </c>
      <c r="AO22" s="180">
        <f t="shared" si="3"/>
        <v>0</v>
      </c>
      <c r="AP22" s="180">
        <f t="shared" si="3"/>
        <v>11765346.766223863</v>
      </c>
      <c r="AQ22" s="180">
        <f t="shared" si="3"/>
        <v>0</v>
      </c>
      <c r="AR22" s="180">
        <f t="shared" si="3"/>
        <v>0</v>
      </c>
      <c r="AS22" s="180">
        <f t="shared" si="3"/>
        <v>14408357.065865798</v>
      </c>
      <c r="AT22" s="181"/>
    </row>
    <row r="23" spans="1:46" s="35" customFormat="1">
      <c r="A23" s="36"/>
      <c r="B23" s="4"/>
      <c r="C23" s="4"/>
      <c r="D23" s="4"/>
      <c r="F23" s="36"/>
      <c r="I23" s="39"/>
      <c r="J23" s="36"/>
      <c r="AT23" s="47"/>
    </row>
    <row r="24" spans="1:46" s="186" customFormat="1">
      <c r="A24" s="183" t="s">
        <v>496</v>
      </c>
      <c r="B24" s="184"/>
      <c r="C24" s="184"/>
      <c r="D24" s="185"/>
      <c r="E24" s="184"/>
      <c r="F24" s="184"/>
      <c r="G24" s="185"/>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2" t="s">
        <v>497</v>
      </c>
    </row>
    <row r="25" spans="1:46" s="4" customFormat="1">
      <c r="A25" s="35"/>
      <c r="B25" s="35"/>
      <c r="G25" s="203"/>
      <c r="H25" s="203"/>
      <c r="I25" s="204" t="s">
        <v>498</v>
      </c>
      <c r="J25" s="205">
        <v>290</v>
      </c>
      <c r="K25" s="206">
        <v>309</v>
      </c>
      <c r="L25" s="206">
        <v>327</v>
      </c>
      <c r="M25" s="207">
        <v>321</v>
      </c>
      <c r="N25" s="207">
        <v>321</v>
      </c>
      <c r="O25" s="207">
        <v>318.48089795918366</v>
      </c>
      <c r="P25" s="207">
        <v>315.96179591836733</v>
      </c>
      <c r="Q25" s="207">
        <v>313.44269387755099</v>
      </c>
      <c r="R25" s="207">
        <v>310.92359183673466</v>
      </c>
      <c r="S25" s="207">
        <v>308.40448979591832</v>
      </c>
      <c r="T25" s="207">
        <v>305.88538775510199</v>
      </c>
      <c r="U25" s="207">
        <v>303.36628571428565</v>
      </c>
      <c r="V25" s="207">
        <v>300.84718367346932</v>
      </c>
      <c r="W25" s="207">
        <v>298.32808163265298</v>
      </c>
      <c r="X25" s="207">
        <v>295.80897959183665</v>
      </c>
      <c r="Y25" s="207">
        <v>293.28987755102031</v>
      </c>
      <c r="Z25" s="207">
        <v>290.77077551020398</v>
      </c>
      <c r="AA25" s="207">
        <v>288.25167346938764</v>
      </c>
      <c r="AB25" s="207">
        <v>285.7325714285713</v>
      </c>
      <c r="AC25" s="207">
        <v>283.21346938775497</v>
      </c>
      <c r="AD25" s="207">
        <v>280.69436734693863</v>
      </c>
      <c r="AE25" s="207">
        <v>278.1752653061223</v>
      </c>
      <c r="AF25" s="207">
        <v>275.65616326530596</v>
      </c>
      <c r="AG25" s="207">
        <v>273.13706122448963</v>
      </c>
      <c r="AH25" s="207">
        <v>270.61795918367329</v>
      </c>
      <c r="AI25" s="207">
        <v>268.09885714285696</v>
      </c>
      <c r="AJ25" s="207">
        <v>265.57975510204062</v>
      </c>
      <c r="AK25" s="207">
        <v>263.06065306122429</v>
      </c>
      <c r="AL25" s="207">
        <f>260.541551020408-34.8</f>
        <v>225.741551020408</v>
      </c>
      <c r="AM25" s="207">
        <f>258.022448979592-34.8</f>
        <v>223.222448979592</v>
      </c>
      <c r="AN25" s="207">
        <f>255.503346938775-34.8</f>
        <v>220.70334693877498</v>
      </c>
      <c r="AO25" s="207">
        <f>252.984244897959-34.8</f>
        <v>218.18424489795899</v>
      </c>
      <c r="AP25" s="207">
        <f>250.465142857143-34.8</f>
        <v>215.665142857143</v>
      </c>
      <c r="AQ25" s="208"/>
      <c r="AR25" s="208"/>
      <c r="AS25" s="208"/>
      <c r="AT25" s="18">
        <f>E29-SUM(K25:AS25)</f>
        <v>-0.24457142856772407</v>
      </c>
    </row>
    <row r="26" spans="1:46" s="4" customFormat="1">
      <c r="A26" s="35"/>
      <c r="B26" s="187"/>
      <c r="C26" s="188"/>
      <c r="D26" s="189" t="s">
        <v>499</v>
      </c>
      <c r="E26" s="190" t="s">
        <v>500</v>
      </c>
      <c r="F26" s="35"/>
      <c r="G26" s="203"/>
      <c r="H26" s="203"/>
      <c r="I26" s="204" t="s">
        <v>501</v>
      </c>
      <c r="J26" s="209"/>
      <c r="K26" s="210">
        <f>SUM($K25:K25)</f>
        <v>309</v>
      </c>
      <c r="L26" s="210">
        <f>SUM($K25:L25)</f>
        <v>636</v>
      </c>
      <c r="M26" s="210">
        <f>SUM($K25:M25)</f>
        <v>957</v>
      </c>
      <c r="N26" s="210">
        <f>SUM($K25:N25)</f>
        <v>1278</v>
      </c>
      <c r="O26" s="210">
        <f>SUM($K25:O25)</f>
        <v>1596.4808979591837</v>
      </c>
      <c r="P26" s="210">
        <f>SUM($K25:P25)</f>
        <v>1912.4426938775509</v>
      </c>
      <c r="Q26" s="210">
        <f>SUM($K25:Q25)</f>
        <v>2225.8853877551019</v>
      </c>
      <c r="R26" s="210">
        <f>SUM($K25:R25)</f>
        <v>2536.8089795918368</v>
      </c>
      <c r="S26" s="210">
        <f>SUM($K25:S25)</f>
        <v>2845.2134693877551</v>
      </c>
      <c r="T26" s="210">
        <f>SUM($K25:T25)</f>
        <v>3151.098857142857</v>
      </c>
      <c r="U26" s="210">
        <f>SUM($K25:U25)</f>
        <v>3454.4651428571428</v>
      </c>
      <c r="V26" s="210">
        <f>SUM($K25:V25)</f>
        <v>3755.3123265306122</v>
      </c>
      <c r="W26" s="210">
        <f>SUM($K25:W25)</f>
        <v>4053.640408163265</v>
      </c>
      <c r="X26" s="210">
        <f>SUM($K25:X25)</f>
        <v>4349.4493877551013</v>
      </c>
      <c r="Y26" s="210">
        <f>SUM($K25:Y25)</f>
        <v>4642.7392653061215</v>
      </c>
      <c r="Z26" s="210">
        <f>SUM($K25:Z25)</f>
        <v>4933.5100408163253</v>
      </c>
      <c r="AA26" s="210">
        <f>SUM($K25:AA25)</f>
        <v>5221.7617142857125</v>
      </c>
      <c r="AB26" s="210">
        <f>SUM($K25:AB25)</f>
        <v>5507.4942857142842</v>
      </c>
      <c r="AC26" s="210">
        <f>SUM($K25:AC25)</f>
        <v>5790.7077551020393</v>
      </c>
      <c r="AD26" s="210">
        <f>SUM($K25:AD25)</f>
        <v>6071.4021224489779</v>
      </c>
      <c r="AE26" s="210">
        <f>SUM($K25:AE25)</f>
        <v>6349.5773877551001</v>
      </c>
      <c r="AF26" s="210">
        <f>SUM($K25:AF25)</f>
        <v>6625.2335510204057</v>
      </c>
      <c r="AG26" s="210">
        <f>SUM($K25:AG25)</f>
        <v>6898.3706122448957</v>
      </c>
      <c r="AH26" s="210">
        <f>SUM($K25:AH25)</f>
        <v>7168.9885714285692</v>
      </c>
      <c r="AI26" s="210">
        <f>SUM($K25:AI25)</f>
        <v>7437.0874285714262</v>
      </c>
      <c r="AJ26" s="210">
        <f>SUM($K25:AJ25)</f>
        <v>7702.6671836734668</v>
      </c>
      <c r="AK26" s="210">
        <f>SUM($K25:AK25)</f>
        <v>7965.7278367346908</v>
      </c>
      <c r="AL26" s="210">
        <f>SUM($K25:AL25)</f>
        <v>8191.469387755099</v>
      </c>
      <c r="AM26" s="210">
        <f>SUM($K25:AM25)</f>
        <v>8414.6918367346916</v>
      </c>
      <c r="AN26" s="210">
        <f>SUM($K25:AN25)</f>
        <v>8635.3951836734668</v>
      </c>
      <c r="AO26" s="210">
        <f>SUM($K25:AO25)</f>
        <v>8853.5794285714255</v>
      </c>
      <c r="AP26" s="210">
        <f>SUM($K25:AP25)</f>
        <v>9069.2445714285677</v>
      </c>
      <c r="AQ26" s="210">
        <f>SUM($K25:AQ25)</f>
        <v>9069.2445714285677</v>
      </c>
      <c r="AR26" s="210">
        <f>SUM($K25:AR25)</f>
        <v>9069.2445714285677</v>
      </c>
      <c r="AS26" s="210">
        <f>SUM($K25:AS25)</f>
        <v>9069.2445714285677</v>
      </c>
    </row>
    <row r="27" spans="1:46" s="4" customFormat="1" ht="15" customHeight="1">
      <c r="A27" s="36"/>
      <c r="B27" s="288" t="s">
        <v>502</v>
      </c>
      <c r="C27" s="289"/>
      <c r="D27" s="191" t="s">
        <v>503</v>
      </c>
      <c r="E27" s="192">
        <v>9359</v>
      </c>
      <c r="F27" s="37"/>
      <c r="G27" s="203"/>
      <c r="H27" s="203"/>
      <c r="I27" s="203"/>
      <c r="J27" s="203"/>
      <c r="K27" s="203"/>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17"/>
    </row>
    <row r="28" spans="1:46" s="4" customFormat="1" ht="15.75" thickBot="1">
      <c r="A28" s="36"/>
      <c r="B28" s="290" t="s">
        <v>504</v>
      </c>
      <c r="C28" s="291"/>
      <c r="D28" s="193">
        <v>2023</v>
      </c>
      <c r="E28" s="194">
        <v>290</v>
      </c>
      <c r="F28" s="37"/>
      <c r="G28" s="203"/>
      <c r="H28" s="203"/>
      <c r="I28" s="204"/>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17"/>
    </row>
    <row r="29" spans="1:46" s="4" customFormat="1" ht="18.75" thickBot="1">
      <c r="A29" s="35"/>
      <c r="B29" s="288" t="s">
        <v>505</v>
      </c>
      <c r="C29" s="289"/>
      <c r="D29" s="195" t="s">
        <v>503</v>
      </c>
      <c r="E29" s="196">
        <v>9069</v>
      </c>
      <c r="F29" s="37"/>
      <c r="G29" s="211" t="s">
        <v>506</v>
      </c>
      <c r="H29" s="212"/>
      <c r="I29" s="212"/>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17"/>
    </row>
    <row r="30" spans="1:46" s="4" customFormat="1" ht="15" customHeight="1">
      <c r="A30" s="35"/>
      <c r="B30" s="292" t="s">
        <v>507</v>
      </c>
      <c r="C30" s="293"/>
      <c r="D30" s="193">
        <v>2024</v>
      </c>
      <c r="E30" s="197">
        <v>309</v>
      </c>
      <c r="F30" s="36"/>
      <c r="G30" s="214"/>
      <c r="H30" s="215" t="s">
        <v>508</v>
      </c>
      <c r="I30" s="216">
        <f>SUM(K30:AS30)</f>
        <v>333647775.58918965</v>
      </c>
      <c r="J30" s="217"/>
      <c r="K30" s="218">
        <f t="shared" ref="K30:AS30" si="4">(($C$3*K25)*(1+$E$22)^J2)</f>
        <v>5745969.0942695383</v>
      </c>
      <c r="L30" s="218">
        <f t="shared" si="4"/>
        <v>6341547.1588067319</v>
      </c>
      <c r="M30" s="218">
        <f t="shared" si="4"/>
        <v>6492249.0817925772</v>
      </c>
      <c r="N30" s="218">
        <f t="shared" si="4"/>
        <v>6770766.5674014781</v>
      </c>
      <c r="O30" s="218">
        <f t="shared" si="4"/>
        <v>7005818.2316994146</v>
      </c>
      <c r="P30" s="218">
        <f t="shared" si="4"/>
        <v>7248576.3422958031</v>
      </c>
      <c r="Q30" s="218">
        <f t="shared" si="4"/>
        <v>7499269.5208495623</v>
      </c>
      <c r="R30" s="218">
        <f t="shared" si="4"/>
        <v>7758131.8217371078</v>
      </c>
      <c r="S30" s="218">
        <f t="shared" si="4"/>
        <v>8025402.7774219355</v>
      </c>
      <c r="T30" s="218">
        <f t="shared" si="4"/>
        <v>8301327.4377184799</v>
      </c>
      <c r="U30" s="218">
        <f t="shared" si="4"/>
        <v>8586156.4023428727</v>
      </c>
      <c r="V30" s="218">
        <f t="shared" si="4"/>
        <v>8880145.8461023886</v>
      </c>
      <c r="W30" s="218">
        <f t="shared" si="4"/>
        <v>9183557.5360320322</v>
      </c>
      <c r="X30" s="218">
        <f t="shared" si="4"/>
        <v>9496658.8397410158</v>
      </c>
      <c r="Y30" s="218">
        <f t="shared" si="4"/>
        <v>9819722.7241833415</v>
      </c>
      <c r="Z30" s="218">
        <f t="shared" si="4"/>
        <v>10153027.744015571</v>
      </c>
      <c r="AA30" s="218">
        <f t="shared" si="4"/>
        <v>10496858.01865059</v>
      </c>
      <c r="AB30" s="218">
        <f t="shared" si="4"/>
        <v>10851503.197058931</v>
      </c>
      <c r="AC30" s="218">
        <f t="shared" si="4"/>
        <v>11217258.409308603</v>
      </c>
      <c r="AD30" s="218">
        <f t="shared" si="4"/>
        <v>11594424.203770399</v>
      </c>
      <c r="AE30" s="218">
        <f t="shared" si="4"/>
        <v>11983306.46884794</v>
      </c>
      <c r="AF30" s="218">
        <f t="shared" si="4"/>
        <v>12384216.338020273</v>
      </c>
      <c r="AG30" s="218">
        <f t="shared" si="4"/>
        <v>12797470.076909259</v>
      </c>
      <c r="AH30" s="218">
        <f t="shared" si="4"/>
        <v>13223388.951004267</v>
      </c>
      <c r="AI30" s="218">
        <f t="shared" si="4"/>
        <v>13662299.072592376</v>
      </c>
      <c r="AJ30" s="218">
        <f t="shared" si="4"/>
        <v>14114531.225353431</v>
      </c>
      <c r="AK30" s="218">
        <f t="shared" si="4"/>
        <v>14580420.664985197</v>
      </c>
      <c r="AL30" s="218">
        <f t="shared" si="4"/>
        <v>13048732.625594923</v>
      </c>
      <c r="AM30" s="218">
        <f t="shared" si="4"/>
        <v>13456662.605078865</v>
      </c>
      <c r="AN30" s="218">
        <f t="shared" si="4"/>
        <v>13875577.958790995</v>
      </c>
      <c r="AO30" s="218">
        <f t="shared" si="4"/>
        <v>14305670.473426681</v>
      </c>
      <c r="AP30" s="218">
        <f t="shared" si="4"/>
        <v>14747128.173386969</v>
      </c>
      <c r="AQ30" s="218">
        <f t="shared" si="4"/>
        <v>0</v>
      </c>
      <c r="AR30" s="218">
        <f t="shared" si="4"/>
        <v>0</v>
      </c>
      <c r="AS30" s="218">
        <f t="shared" si="4"/>
        <v>0</v>
      </c>
      <c r="AT30" s="17"/>
    </row>
    <row r="31" spans="1:46" s="4" customFormat="1" ht="15" customHeight="1" thickBot="1">
      <c r="A31" s="35"/>
      <c r="B31" s="292"/>
      <c r="C31" s="293"/>
      <c r="D31" s="193">
        <v>2025</v>
      </c>
      <c r="E31" s="197">
        <v>327</v>
      </c>
      <c r="F31" s="36"/>
      <c r="G31" s="219"/>
      <c r="H31" s="220" t="s">
        <v>509</v>
      </c>
      <c r="I31" s="221"/>
      <c r="J31" s="222"/>
      <c r="K31" s="222">
        <f>J38</f>
        <v>0</v>
      </c>
      <c r="L31" s="222">
        <f>K38</f>
        <v>0</v>
      </c>
      <c r="M31" s="222">
        <f t="shared" ref="M31:AS31" si="5">L38</f>
        <v>0</v>
      </c>
      <c r="N31" s="222">
        <f t="shared" si="5"/>
        <v>0</v>
      </c>
      <c r="O31" s="222">
        <f t="shared" si="5"/>
        <v>5869220.1313416203</v>
      </c>
      <c r="P31" s="222">
        <f t="shared" si="5"/>
        <v>12598583.020339312</v>
      </c>
      <c r="Q31" s="222">
        <f t="shared" si="5"/>
        <v>19770570.056508895</v>
      </c>
      <c r="R31" s="222">
        <f t="shared" si="5"/>
        <v>8405847.3075089417</v>
      </c>
      <c r="S31" s="222">
        <f t="shared" si="5"/>
        <v>15922551.189770442</v>
      </c>
      <c r="T31" s="222">
        <f t="shared" si="5"/>
        <v>24009686.94064964</v>
      </c>
      <c r="U31" s="222">
        <f t="shared" si="5"/>
        <v>11442083.269349005</v>
      </c>
      <c r="V31" s="222">
        <f t="shared" si="5"/>
        <v>19857492.390917446</v>
      </c>
      <c r="W31" s="222">
        <f t="shared" si="5"/>
        <v>28906926.481485441</v>
      </c>
      <c r="X31" s="222">
        <f t="shared" si="5"/>
        <v>15002884.596538909</v>
      </c>
      <c r="Y31" s="222">
        <f t="shared" si="5"/>
        <v>24416837.802903552</v>
      </c>
      <c r="Z31" s="222">
        <f t="shared" si="5"/>
        <v>34534945.119149402</v>
      </c>
      <c r="AA31" s="222">
        <f t="shared" si="5"/>
        <v>19144416.444607943</v>
      </c>
      <c r="AB31" s="222">
        <f t="shared" si="5"/>
        <v>29666074.081935082</v>
      </c>
      <c r="AC31" s="222">
        <f t="shared" si="5"/>
        <v>12803147.577183641</v>
      </c>
      <c r="AD31" s="222">
        <f t="shared" si="5"/>
        <v>23723212.797369525</v>
      </c>
      <c r="AE31" s="222">
        <f t="shared" si="5"/>
        <v>35462954.24952732</v>
      </c>
      <c r="AF31" s="222">
        <f t="shared" si="5"/>
        <v>16768014.119940877</v>
      </c>
      <c r="AG31" s="222">
        <f t="shared" si="5"/>
        <v>28945230.527874615</v>
      </c>
      <c r="AH31" s="222">
        <f t="shared" si="5"/>
        <v>42030105.520461716</v>
      </c>
      <c r="AI31" s="222">
        <f t="shared" si="5"/>
        <v>21289511.204435363</v>
      </c>
      <c r="AJ31" s="222">
        <f t="shared" si="5"/>
        <v>34852689.013576448</v>
      </c>
      <c r="AK31" s="222">
        <f t="shared" si="5"/>
        <v>49419845.182317838</v>
      </c>
      <c r="AL31" s="222">
        <f t="shared" si="5"/>
        <v>26391809.857557781</v>
      </c>
      <c r="AM31" s="222">
        <f t="shared" si="5"/>
        <v>41479373.888146497</v>
      </c>
      <c r="AN31" s="222">
        <f t="shared" si="5"/>
        <v>16203696.902911693</v>
      </c>
      <c r="AO31" s="222">
        <f t="shared" si="5"/>
        <v>31792006.188295733</v>
      </c>
      <c r="AP31" s="222">
        <f t="shared" si="5"/>
        <v>46484511.194187559</v>
      </c>
      <c r="AQ31" s="222">
        <f t="shared" si="5"/>
        <v>16136074.667057827</v>
      </c>
      <c r="AR31" s="222">
        <f t="shared" si="5"/>
        <v>31001521.376281671</v>
      </c>
      <c r="AS31" s="222">
        <f t="shared" si="5"/>
        <v>46944013.748405837</v>
      </c>
      <c r="AT31" s="17"/>
    </row>
    <row r="32" spans="1:46" s="4" customFormat="1" ht="15.75" thickBot="1">
      <c r="A32" s="35"/>
      <c r="B32" s="292"/>
      <c r="C32" s="293"/>
      <c r="D32" s="193">
        <v>2026</v>
      </c>
      <c r="E32" s="197">
        <v>321</v>
      </c>
      <c r="F32" s="36"/>
      <c r="G32" s="279" t="s">
        <v>510</v>
      </c>
      <c r="H32" s="223" t="s">
        <v>511</v>
      </c>
      <c r="I32" s="224">
        <v>0</v>
      </c>
      <c r="J32" s="217"/>
      <c r="K32" s="225">
        <f t="shared" ref="K32:AP32" si="6">K30*$I$32</f>
        <v>0</v>
      </c>
      <c r="L32" s="225">
        <f t="shared" si="6"/>
        <v>0</v>
      </c>
      <c r="M32" s="225">
        <f t="shared" si="6"/>
        <v>0</v>
      </c>
      <c r="N32" s="225">
        <f t="shared" si="6"/>
        <v>0</v>
      </c>
      <c r="O32" s="225">
        <f t="shared" si="6"/>
        <v>0</v>
      </c>
      <c r="P32" s="225">
        <f t="shared" si="6"/>
        <v>0</v>
      </c>
      <c r="Q32" s="225">
        <f t="shared" si="6"/>
        <v>0</v>
      </c>
      <c r="R32" s="225">
        <f t="shared" si="6"/>
        <v>0</v>
      </c>
      <c r="S32" s="225">
        <f t="shared" si="6"/>
        <v>0</v>
      </c>
      <c r="T32" s="225">
        <f t="shared" si="6"/>
        <v>0</v>
      </c>
      <c r="U32" s="225">
        <f t="shared" si="6"/>
        <v>0</v>
      </c>
      <c r="V32" s="225">
        <f t="shared" si="6"/>
        <v>0</v>
      </c>
      <c r="W32" s="225">
        <f t="shared" si="6"/>
        <v>0</v>
      </c>
      <c r="X32" s="225">
        <f t="shared" si="6"/>
        <v>0</v>
      </c>
      <c r="Y32" s="225">
        <f t="shared" si="6"/>
        <v>0</v>
      </c>
      <c r="Z32" s="225">
        <f t="shared" si="6"/>
        <v>0</v>
      </c>
      <c r="AA32" s="225">
        <f t="shared" si="6"/>
        <v>0</v>
      </c>
      <c r="AB32" s="225">
        <f t="shared" si="6"/>
        <v>0</v>
      </c>
      <c r="AC32" s="225">
        <f t="shared" si="6"/>
        <v>0</v>
      </c>
      <c r="AD32" s="225">
        <f t="shared" si="6"/>
        <v>0</v>
      </c>
      <c r="AE32" s="225">
        <f t="shared" si="6"/>
        <v>0</v>
      </c>
      <c r="AF32" s="225">
        <f t="shared" si="6"/>
        <v>0</v>
      </c>
      <c r="AG32" s="225">
        <f t="shared" si="6"/>
        <v>0</v>
      </c>
      <c r="AH32" s="225">
        <f t="shared" si="6"/>
        <v>0</v>
      </c>
      <c r="AI32" s="225">
        <f t="shared" si="6"/>
        <v>0</v>
      </c>
      <c r="AJ32" s="225">
        <f t="shared" si="6"/>
        <v>0</v>
      </c>
      <c r="AK32" s="225">
        <f t="shared" si="6"/>
        <v>0</v>
      </c>
      <c r="AL32" s="225">
        <f t="shared" si="6"/>
        <v>0</v>
      </c>
      <c r="AM32" s="225">
        <f t="shared" si="6"/>
        <v>0</v>
      </c>
      <c r="AN32" s="225">
        <f t="shared" si="6"/>
        <v>0</v>
      </c>
      <c r="AO32" s="225">
        <f t="shared" si="6"/>
        <v>0</v>
      </c>
      <c r="AP32" s="225">
        <f t="shared" si="6"/>
        <v>0</v>
      </c>
      <c r="AQ32" s="225">
        <f t="shared" ref="AQ32:AS32" si="7">AQ30*$I$32</f>
        <v>0</v>
      </c>
      <c r="AR32" s="225">
        <f t="shared" si="7"/>
        <v>0</v>
      </c>
      <c r="AS32" s="225">
        <f t="shared" si="7"/>
        <v>0</v>
      </c>
      <c r="AT32" s="17"/>
    </row>
    <row r="33" spans="1:47" s="4" customFormat="1" ht="15.75" thickBot="1">
      <c r="A33" s="35"/>
      <c r="B33" s="292"/>
      <c r="C33" s="293"/>
      <c r="D33" s="193">
        <v>2027</v>
      </c>
      <c r="E33" s="197">
        <v>321</v>
      </c>
      <c r="F33" s="36"/>
      <c r="G33" s="280"/>
      <c r="H33" s="223" t="s">
        <v>512</v>
      </c>
      <c r="I33" s="224">
        <v>0</v>
      </c>
      <c r="J33" s="226"/>
      <c r="K33" s="226"/>
      <c r="L33" s="227">
        <f t="shared" ref="L33:AQ33" si="8">K30*$I$33</f>
        <v>0</v>
      </c>
      <c r="M33" s="227">
        <f t="shared" si="8"/>
        <v>0</v>
      </c>
      <c r="N33" s="227">
        <f t="shared" si="8"/>
        <v>0</v>
      </c>
      <c r="O33" s="227">
        <f t="shared" si="8"/>
        <v>0</v>
      </c>
      <c r="P33" s="227">
        <f t="shared" si="8"/>
        <v>0</v>
      </c>
      <c r="Q33" s="227">
        <f t="shared" si="8"/>
        <v>0</v>
      </c>
      <c r="R33" s="227">
        <f t="shared" si="8"/>
        <v>0</v>
      </c>
      <c r="S33" s="227">
        <f t="shared" si="8"/>
        <v>0</v>
      </c>
      <c r="T33" s="227">
        <f t="shared" si="8"/>
        <v>0</v>
      </c>
      <c r="U33" s="227">
        <f t="shared" si="8"/>
        <v>0</v>
      </c>
      <c r="V33" s="227">
        <f t="shared" si="8"/>
        <v>0</v>
      </c>
      <c r="W33" s="227">
        <f t="shared" si="8"/>
        <v>0</v>
      </c>
      <c r="X33" s="227">
        <f t="shared" si="8"/>
        <v>0</v>
      </c>
      <c r="Y33" s="227">
        <f t="shared" si="8"/>
        <v>0</v>
      </c>
      <c r="Z33" s="227">
        <f t="shared" si="8"/>
        <v>0</v>
      </c>
      <c r="AA33" s="227">
        <f t="shared" si="8"/>
        <v>0</v>
      </c>
      <c r="AB33" s="227">
        <f t="shared" si="8"/>
        <v>0</v>
      </c>
      <c r="AC33" s="227">
        <f t="shared" si="8"/>
        <v>0</v>
      </c>
      <c r="AD33" s="227">
        <f t="shared" si="8"/>
        <v>0</v>
      </c>
      <c r="AE33" s="227">
        <f t="shared" si="8"/>
        <v>0</v>
      </c>
      <c r="AF33" s="227">
        <f t="shared" si="8"/>
        <v>0</v>
      </c>
      <c r="AG33" s="227">
        <f t="shared" si="8"/>
        <v>0</v>
      </c>
      <c r="AH33" s="227">
        <f t="shared" si="8"/>
        <v>0</v>
      </c>
      <c r="AI33" s="227">
        <f t="shared" si="8"/>
        <v>0</v>
      </c>
      <c r="AJ33" s="227">
        <f t="shared" si="8"/>
        <v>0</v>
      </c>
      <c r="AK33" s="227">
        <f t="shared" si="8"/>
        <v>0</v>
      </c>
      <c r="AL33" s="227">
        <f t="shared" si="8"/>
        <v>0</v>
      </c>
      <c r="AM33" s="227">
        <f t="shared" si="8"/>
        <v>0</v>
      </c>
      <c r="AN33" s="227">
        <f t="shared" si="8"/>
        <v>0</v>
      </c>
      <c r="AO33" s="227">
        <f t="shared" si="8"/>
        <v>0</v>
      </c>
      <c r="AP33" s="227">
        <f t="shared" si="8"/>
        <v>0</v>
      </c>
      <c r="AQ33" s="227">
        <f t="shared" si="8"/>
        <v>0</v>
      </c>
      <c r="AR33" s="227">
        <f t="shared" ref="AR33:AS33" si="9">AQ30*$I$33</f>
        <v>0</v>
      </c>
      <c r="AS33" s="227">
        <f t="shared" si="9"/>
        <v>0</v>
      </c>
      <c r="AT33" s="17"/>
    </row>
    <row r="34" spans="1:47" ht="14.45" customHeight="1" thickBot="1">
      <c r="A34" s="36"/>
      <c r="B34" s="292"/>
      <c r="C34" s="293"/>
      <c r="D34" s="198">
        <v>2028</v>
      </c>
      <c r="E34" s="199">
        <v>318.48089795918366</v>
      </c>
      <c r="F34" s="37"/>
      <c r="G34" s="280"/>
      <c r="H34" s="223" t="s">
        <v>513</v>
      </c>
      <c r="I34" s="224">
        <v>0</v>
      </c>
      <c r="J34" s="226"/>
      <c r="K34" s="226"/>
      <c r="L34" s="226"/>
      <c r="M34" s="227">
        <f t="shared" ref="M34:AO34" si="10">K30*$I$34</f>
        <v>0</v>
      </c>
      <c r="N34" s="227">
        <f t="shared" si="10"/>
        <v>0</v>
      </c>
      <c r="O34" s="227">
        <f t="shared" si="10"/>
        <v>0</v>
      </c>
      <c r="P34" s="227">
        <f t="shared" si="10"/>
        <v>0</v>
      </c>
      <c r="Q34" s="227">
        <f t="shared" si="10"/>
        <v>0</v>
      </c>
      <c r="R34" s="227">
        <f t="shared" si="10"/>
        <v>0</v>
      </c>
      <c r="S34" s="227">
        <f t="shared" si="10"/>
        <v>0</v>
      </c>
      <c r="T34" s="227">
        <f t="shared" si="10"/>
        <v>0</v>
      </c>
      <c r="U34" s="227">
        <f t="shared" si="10"/>
        <v>0</v>
      </c>
      <c r="V34" s="227">
        <f t="shared" si="10"/>
        <v>0</v>
      </c>
      <c r="W34" s="227">
        <f t="shared" si="10"/>
        <v>0</v>
      </c>
      <c r="X34" s="227">
        <f t="shared" si="10"/>
        <v>0</v>
      </c>
      <c r="Y34" s="227">
        <f t="shared" si="10"/>
        <v>0</v>
      </c>
      <c r="Z34" s="227">
        <f t="shared" si="10"/>
        <v>0</v>
      </c>
      <c r="AA34" s="227">
        <f t="shared" si="10"/>
        <v>0</v>
      </c>
      <c r="AB34" s="227">
        <f t="shared" si="10"/>
        <v>0</v>
      </c>
      <c r="AC34" s="227">
        <f t="shared" si="10"/>
        <v>0</v>
      </c>
      <c r="AD34" s="227">
        <f t="shared" si="10"/>
        <v>0</v>
      </c>
      <c r="AE34" s="227">
        <f t="shared" si="10"/>
        <v>0</v>
      </c>
      <c r="AF34" s="227">
        <f t="shared" si="10"/>
        <v>0</v>
      </c>
      <c r="AG34" s="227">
        <f t="shared" si="10"/>
        <v>0</v>
      </c>
      <c r="AH34" s="227">
        <f t="shared" si="10"/>
        <v>0</v>
      </c>
      <c r="AI34" s="227">
        <f t="shared" si="10"/>
        <v>0</v>
      </c>
      <c r="AJ34" s="227">
        <f t="shared" si="10"/>
        <v>0</v>
      </c>
      <c r="AK34" s="227">
        <f t="shared" si="10"/>
        <v>0</v>
      </c>
      <c r="AL34" s="227">
        <f t="shared" si="10"/>
        <v>0</v>
      </c>
      <c r="AM34" s="227">
        <f t="shared" si="10"/>
        <v>0</v>
      </c>
      <c r="AN34" s="227">
        <f t="shared" si="10"/>
        <v>0</v>
      </c>
      <c r="AO34" s="227">
        <f t="shared" si="10"/>
        <v>0</v>
      </c>
      <c r="AP34" s="227">
        <f t="shared" ref="AP34:AS34" si="11">AN30*$I$34</f>
        <v>0</v>
      </c>
      <c r="AQ34" s="227">
        <f t="shared" si="11"/>
        <v>0</v>
      </c>
      <c r="AR34" s="227">
        <f t="shared" si="11"/>
        <v>0</v>
      </c>
      <c r="AS34" s="227">
        <f t="shared" si="11"/>
        <v>0</v>
      </c>
      <c r="AT34" s="17"/>
      <c r="AU34" s="4"/>
    </row>
    <row r="35" spans="1:47" ht="15.75" thickBot="1">
      <c r="A35" s="36"/>
      <c r="B35" s="292"/>
      <c r="C35" s="293"/>
      <c r="D35" s="193">
        <v>2029</v>
      </c>
      <c r="E35" s="199">
        <v>315.96179591836733</v>
      </c>
      <c r="F35" s="37"/>
      <c r="G35" s="281"/>
      <c r="H35" s="228" t="s">
        <v>514</v>
      </c>
      <c r="I35" s="224">
        <v>1</v>
      </c>
      <c r="J35" s="178"/>
      <c r="K35" s="178"/>
      <c r="L35" s="178"/>
      <c r="M35" s="178"/>
      <c r="N35" s="180">
        <f t="shared" ref="N35:AO35" si="12">K30*$I$35</f>
        <v>5745969.0942695383</v>
      </c>
      <c r="O35" s="180">
        <f t="shared" si="12"/>
        <v>6341547.1588067319</v>
      </c>
      <c r="P35" s="180">
        <f t="shared" si="12"/>
        <v>6492249.0817925772</v>
      </c>
      <c r="Q35" s="180">
        <f t="shared" si="12"/>
        <v>6770766.5674014781</v>
      </c>
      <c r="R35" s="180">
        <f t="shared" si="12"/>
        <v>7005818.2316994146</v>
      </c>
      <c r="S35" s="180">
        <f t="shared" si="12"/>
        <v>7248576.3422958031</v>
      </c>
      <c r="T35" s="180">
        <f t="shared" si="12"/>
        <v>7499269.5208495623</v>
      </c>
      <c r="U35" s="180">
        <f t="shared" si="12"/>
        <v>7758131.8217371078</v>
      </c>
      <c r="V35" s="180">
        <f t="shared" si="12"/>
        <v>8025402.7774219355</v>
      </c>
      <c r="W35" s="180">
        <f t="shared" si="12"/>
        <v>8301327.4377184799</v>
      </c>
      <c r="X35" s="180">
        <f t="shared" si="12"/>
        <v>8586156.4023428727</v>
      </c>
      <c r="Y35" s="180">
        <f t="shared" si="12"/>
        <v>8880145.8461023886</v>
      </c>
      <c r="Z35" s="180">
        <f t="shared" si="12"/>
        <v>9183557.5360320322</v>
      </c>
      <c r="AA35" s="180">
        <f t="shared" si="12"/>
        <v>9496658.8397410158</v>
      </c>
      <c r="AB35" s="180">
        <f t="shared" si="12"/>
        <v>9819722.7241833415</v>
      </c>
      <c r="AC35" s="180">
        <f t="shared" si="12"/>
        <v>10153027.744015571</v>
      </c>
      <c r="AD35" s="180">
        <f t="shared" si="12"/>
        <v>10496858.01865059</v>
      </c>
      <c r="AE35" s="180">
        <f t="shared" si="12"/>
        <v>10851503.197058931</v>
      </c>
      <c r="AF35" s="180">
        <f t="shared" si="12"/>
        <v>11217258.409308603</v>
      </c>
      <c r="AG35" s="180">
        <f t="shared" si="12"/>
        <v>11594424.203770399</v>
      </c>
      <c r="AH35" s="180">
        <f t="shared" si="12"/>
        <v>11983306.46884794</v>
      </c>
      <c r="AI35" s="180">
        <f t="shared" si="12"/>
        <v>12384216.338020273</v>
      </c>
      <c r="AJ35" s="180">
        <f t="shared" si="12"/>
        <v>12797470.076909259</v>
      </c>
      <c r="AK35" s="180">
        <f t="shared" si="12"/>
        <v>13223388.951004267</v>
      </c>
      <c r="AL35" s="180">
        <f t="shared" si="12"/>
        <v>13662299.072592376</v>
      </c>
      <c r="AM35" s="180">
        <f t="shared" si="12"/>
        <v>14114531.225353431</v>
      </c>
      <c r="AN35" s="180">
        <f t="shared" si="12"/>
        <v>14580420.664985197</v>
      </c>
      <c r="AO35" s="180">
        <f t="shared" si="12"/>
        <v>13048732.625594923</v>
      </c>
      <c r="AP35" s="180">
        <f t="shared" ref="AP35:AS35" si="13">AM30*$I$35</f>
        <v>13456662.605078865</v>
      </c>
      <c r="AQ35" s="180">
        <f t="shared" si="13"/>
        <v>13875577.958790995</v>
      </c>
      <c r="AR35" s="180">
        <f t="shared" si="13"/>
        <v>14305670.473426681</v>
      </c>
      <c r="AS35" s="180">
        <f t="shared" si="13"/>
        <v>14747128.173386969</v>
      </c>
      <c r="AT35" s="17"/>
      <c r="AU35" s="4"/>
    </row>
    <row r="36" spans="1:47">
      <c r="A36" s="36"/>
      <c r="B36" s="292"/>
      <c r="C36" s="293"/>
      <c r="D36" s="193">
        <v>2030</v>
      </c>
      <c r="E36" s="199">
        <v>313.44269387755099</v>
      </c>
      <c r="F36" s="37"/>
      <c r="G36" s="229"/>
      <c r="H36" s="204" t="s">
        <v>515</v>
      </c>
      <c r="I36" s="230">
        <f>SUM(K36:AS36)</f>
        <v>33232887.954185002</v>
      </c>
      <c r="J36" s="226"/>
      <c r="K36" s="226"/>
      <c r="L36" s="226"/>
      <c r="M36" s="231">
        <f t="shared" ref="M36:AR36" si="14">(((M31+((M32+M33+M34+M35)*$E$44)))-(M21*0.5))*$E$22</f>
        <v>0</v>
      </c>
      <c r="N36" s="227">
        <f t="shared" si="14"/>
        <v>123251.0370720816</v>
      </c>
      <c r="O36" s="227">
        <f t="shared" si="14"/>
        <v>387815.73019095993</v>
      </c>
      <c r="P36" s="227">
        <f t="shared" si="14"/>
        <v>679737.95437700732</v>
      </c>
      <c r="Q36" s="227">
        <f t="shared" si="14"/>
        <v>591692.35151811887</v>
      </c>
      <c r="R36" s="227">
        <f t="shared" si="14"/>
        <v>510885.65056208603</v>
      </c>
      <c r="S36" s="227">
        <f t="shared" si="14"/>
        <v>838559.40858339693</v>
      </c>
      <c r="T36" s="227">
        <f t="shared" si="14"/>
        <v>744471.55612557742</v>
      </c>
      <c r="U36" s="227">
        <f t="shared" si="14"/>
        <v>657277.29983133322</v>
      </c>
      <c r="V36" s="227">
        <f t="shared" si="14"/>
        <v>1024031.3131460591</v>
      </c>
      <c r="W36" s="227">
        <f t="shared" si="14"/>
        <v>922086.68816253589</v>
      </c>
      <c r="X36" s="227">
        <f t="shared" si="14"/>
        <v>827796.80402177374</v>
      </c>
      <c r="Y36" s="227">
        <f t="shared" si="14"/>
        <v>1237961.4701434586</v>
      </c>
      <c r="Z36" s="227">
        <f t="shared" si="14"/>
        <v>1127242.9443855255</v>
      </c>
      <c r="AA36" s="227">
        <f t="shared" si="14"/>
        <v>1024998.7975861256</v>
      </c>
      <c r="AB36" s="227">
        <f t="shared" si="14"/>
        <v>891834.94501747191</v>
      </c>
      <c r="AC36" s="227">
        <f t="shared" si="14"/>
        <v>767037.47617031226</v>
      </c>
      <c r="AD36" s="227">
        <f t="shared" si="14"/>
        <v>1242883.4335072078</v>
      </c>
      <c r="AE36" s="227">
        <f t="shared" si="14"/>
        <v>1096827.3253953625</v>
      </c>
      <c r="AF36" s="227">
        <f t="shared" si="14"/>
        <v>959957.99862513319</v>
      </c>
      <c r="AG36" s="227">
        <f t="shared" si="14"/>
        <v>1490450.7888166963</v>
      </c>
      <c r="AH36" s="227">
        <f t="shared" si="14"/>
        <v>1329684.0557531377</v>
      </c>
      <c r="AI36" s="227">
        <f t="shared" si="14"/>
        <v>1178961.471120812</v>
      </c>
      <c r="AJ36" s="227">
        <f t="shared" si="14"/>
        <v>1769686.0918321332</v>
      </c>
      <c r="AK36" s="227">
        <f t="shared" si="14"/>
        <v>1592011.3569977309</v>
      </c>
      <c r="AL36" s="227">
        <f t="shared" si="14"/>
        <v>1425264.9579963353</v>
      </c>
      <c r="AM36" s="227">
        <f t="shared" si="14"/>
        <v>1211319.0743239496</v>
      </c>
      <c r="AN36" s="227">
        <f t="shared" si="14"/>
        <v>1007888.620398844</v>
      </c>
      <c r="AO36" s="227">
        <f t="shared" si="14"/>
        <v>1643772.3802968981</v>
      </c>
      <c r="AP36" s="227">
        <f t="shared" si="14"/>
        <v>1315004.7155746375</v>
      </c>
      <c r="AQ36" s="227">
        <f t="shared" si="14"/>
        <v>989868.75043284765</v>
      </c>
      <c r="AR36" s="227">
        <f t="shared" si="14"/>
        <v>1636821.8986974861</v>
      </c>
      <c r="AS36" s="227">
        <f t="shared" ref="AS36" si="15">(((AS31+((AS32+AS33+AS34+AS35)*$E$44)))-(AS21*0.5))*$E$22</f>
        <v>985803.60752195853</v>
      </c>
    </row>
    <row r="37" spans="1:47">
      <c r="A37" s="36"/>
      <c r="B37" s="292"/>
      <c r="C37" s="293"/>
      <c r="D37" s="200" t="s">
        <v>516</v>
      </c>
      <c r="E37" s="201" t="s">
        <v>516</v>
      </c>
      <c r="F37" s="37"/>
      <c r="G37" s="229"/>
      <c r="H37" s="232" t="s">
        <v>517</v>
      </c>
      <c r="I37" s="233">
        <f>SUM(I30:I36)</f>
        <v>366880664.54337466</v>
      </c>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row>
    <row r="38" spans="1:47" ht="14.45" customHeight="1">
      <c r="A38" s="36"/>
      <c r="B38" s="294"/>
      <c r="C38" s="295"/>
      <c r="D38" s="173">
        <v>2058</v>
      </c>
      <c r="E38" s="202">
        <v>9069</v>
      </c>
      <c r="F38" s="37"/>
      <c r="G38" s="219"/>
      <c r="H38" s="234" t="s">
        <v>518</v>
      </c>
      <c r="I38" s="235"/>
      <c r="J38" s="222"/>
      <c r="K38" s="222"/>
      <c r="L38" s="222"/>
      <c r="M38" s="222">
        <f t="shared" ref="M38" si="16">M31+M32+M33+M34+M35+M36-M21</f>
        <v>0</v>
      </c>
      <c r="N38" s="222">
        <f>N31+N32+N33+N34+N35+N36-N21</f>
        <v>5869220.1313416203</v>
      </c>
      <c r="O38" s="222">
        <f t="shared" ref="O38:AS38" si="17">O31+O32+O33+O34+O35+O36-O21</f>
        <v>12598583.020339312</v>
      </c>
      <c r="P38" s="222">
        <f t="shared" si="17"/>
        <v>19770570.056508895</v>
      </c>
      <c r="Q38" s="222">
        <f t="shared" si="17"/>
        <v>8405847.3075089417</v>
      </c>
      <c r="R38" s="222">
        <f t="shared" si="17"/>
        <v>15922551.189770442</v>
      </c>
      <c r="S38" s="222">
        <f t="shared" si="17"/>
        <v>24009686.94064964</v>
      </c>
      <c r="T38" s="222">
        <f t="shared" si="17"/>
        <v>11442083.269349005</v>
      </c>
      <c r="U38" s="222">
        <f t="shared" si="17"/>
        <v>19857492.390917446</v>
      </c>
      <c r="V38" s="222">
        <f t="shared" si="17"/>
        <v>28906926.481485441</v>
      </c>
      <c r="W38" s="222">
        <f t="shared" si="17"/>
        <v>15002884.596538909</v>
      </c>
      <c r="X38" s="222">
        <f t="shared" si="17"/>
        <v>24416837.802903552</v>
      </c>
      <c r="Y38" s="222">
        <f t="shared" si="17"/>
        <v>34534945.119149402</v>
      </c>
      <c r="Z38" s="222">
        <f t="shared" si="17"/>
        <v>19144416.444607943</v>
      </c>
      <c r="AA38" s="222">
        <f t="shared" si="17"/>
        <v>29666074.081935082</v>
      </c>
      <c r="AB38" s="222">
        <f t="shared" si="17"/>
        <v>12803147.577183641</v>
      </c>
      <c r="AC38" s="222">
        <f t="shared" si="17"/>
        <v>23723212.797369525</v>
      </c>
      <c r="AD38" s="222">
        <f t="shared" si="17"/>
        <v>35462954.24952732</v>
      </c>
      <c r="AE38" s="222">
        <f t="shared" si="17"/>
        <v>16768014.119940877</v>
      </c>
      <c r="AF38" s="222">
        <f t="shared" si="17"/>
        <v>28945230.527874615</v>
      </c>
      <c r="AG38" s="222">
        <f t="shared" si="17"/>
        <v>42030105.520461716</v>
      </c>
      <c r="AH38" s="222">
        <f t="shared" si="17"/>
        <v>21289511.204435363</v>
      </c>
      <c r="AI38" s="222">
        <f t="shared" si="17"/>
        <v>34852689.013576448</v>
      </c>
      <c r="AJ38" s="222">
        <f t="shared" si="17"/>
        <v>49419845.182317838</v>
      </c>
      <c r="AK38" s="222">
        <f t="shared" si="17"/>
        <v>26391809.857557781</v>
      </c>
      <c r="AL38" s="222">
        <f t="shared" si="17"/>
        <v>41479373.888146497</v>
      </c>
      <c r="AM38" s="222">
        <f t="shared" si="17"/>
        <v>16203696.902911693</v>
      </c>
      <c r="AN38" s="222">
        <f t="shared" si="17"/>
        <v>31792006.188295733</v>
      </c>
      <c r="AO38" s="222">
        <f t="shared" si="17"/>
        <v>46484511.194187559</v>
      </c>
      <c r="AP38" s="222">
        <f t="shared" si="17"/>
        <v>16136074.667057827</v>
      </c>
      <c r="AQ38" s="222">
        <f t="shared" si="17"/>
        <v>31001521.376281671</v>
      </c>
      <c r="AR38" s="222">
        <f t="shared" si="17"/>
        <v>46944013.748405837</v>
      </c>
      <c r="AS38" s="222">
        <f t="shared" si="17"/>
        <v>0</v>
      </c>
    </row>
    <row r="39" spans="1:47" s="36" customFormat="1" ht="14.45" customHeight="1">
      <c r="B39" s="71"/>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41"/>
    </row>
    <row r="40" spans="1:47" s="36" customFormat="1" ht="15" customHeight="1">
      <c r="C40" s="73"/>
      <c r="D40" s="73"/>
      <c r="E40" s="73"/>
      <c r="AT40" s="41"/>
    </row>
    <row r="41" spans="1:47" s="36" customFormat="1" ht="15" customHeight="1">
      <c r="B41" s="267" t="s">
        <v>519</v>
      </c>
      <c r="C41" s="268"/>
      <c r="D41" s="268"/>
      <c r="E41" s="269"/>
      <c r="AT41" s="41"/>
    </row>
    <row r="42" spans="1:47" s="36" customFormat="1" ht="15" customHeight="1">
      <c r="B42" s="270"/>
      <c r="C42" s="271"/>
      <c r="D42" s="271"/>
      <c r="E42" s="272"/>
      <c r="H42" s="51"/>
      <c r="AT42" s="41"/>
    </row>
    <row r="43" spans="1:47" s="36" customFormat="1" ht="15" customHeight="1">
      <c r="B43" s="270"/>
      <c r="C43" s="271"/>
      <c r="D43" s="271"/>
      <c r="E43" s="272"/>
      <c r="H43" s="51"/>
      <c r="AT43" s="41"/>
    </row>
    <row r="44" spans="1:47" s="36" customFormat="1" ht="14.45" customHeight="1">
      <c r="B44" s="236" t="s">
        <v>520</v>
      </c>
      <c r="C44" s="237"/>
      <c r="D44" s="237"/>
      <c r="E44" s="238">
        <v>0.5</v>
      </c>
      <c r="H44" s="51"/>
      <c r="AT44" s="41"/>
    </row>
    <row r="45" spans="1:47" s="36" customFormat="1">
      <c r="G45" s="48"/>
      <c r="H45" s="52"/>
      <c r="I45" s="49"/>
      <c r="J45" s="48"/>
      <c r="K45" s="48"/>
      <c r="L45" s="48"/>
      <c r="M45" s="50"/>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1"/>
    </row>
    <row r="46" spans="1:47">
      <c r="A46" s="19" t="s">
        <v>521</v>
      </c>
      <c r="B46" s="20"/>
      <c r="C46" s="20"/>
      <c r="D46" s="20"/>
      <c r="E46" s="20"/>
      <c r="F46" s="20"/>
      <c r="M46" s="22"/>
      <c r="N46" s="22"/>
    </row>
  </sheetData>
  <mergeCells count="11">
    <mergeCell ref="B41:E43"/>
    <mergeCell ref="B11:I13"/>
    <mergeCell ref="B4:I9"/>
    <mergeCell ref="D3:F3"/>
    <mergeCell ref="G32:G35"/>
    <mergeCell ref="B20:E20"/>
    <mergeCell ref="B21:C22"/>
    <mergeCell ref="B29:C29"/>
    <mergeCell ref="B28:C28"/>
    <mergeCell ref="B27:C27"/>
    <mergeCell ref="B30:C38"/>
  </mergeCells>
  <phoneticPr fontId="3" type="noConversion"/>
  <pageMargins left="0.7" right="0.7" top="0.75" bottom="0.75" header="0.3" footer="0.3"/>
  <pageSetup paperSize="9" scale="1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1764D-7715-4DC1-9602-F3F7C156BCC0}">
  <sheetPr codeName="Sheet8"/>
  <dimension ref="A3:AO26"/>
  <sheetViews>
    <sheetView workbookViewId="0"/>
  </sheetViews>
  <sheetFormatPr defaultColWidth="22.85546875" defaultRowHeight="15"/>
  <cols>
    <col min="1" max="1" width="13.140625" customWidth="1"/>
    <col min="2" max="2" width="12.5703125" bestFit="1" customWidth="1"/>
    <col min="3" max="3" width="14.42578125" customWidth="1"/>
    <col min="4" max="4" width="11.5703125" customWidth="1"/>
    <col min="5" max="5" width="14.42578125" customWidth="1"/>
    <col min="6" max="6" width="10.5703125" bestFit="1" customWidth="1"/>
    <col min="7" max="8" width="11.7109375" bestFit="1" customWidth="1"/>
    <col min="9" max="13" width="12.28515625" bestFit="1" customWidth="1"/>
    <col min="14" max="17" width="13.42578125" bestFit="1" customWidth="1"/>
    <col min="18" max="19" width="12.28515625" bestFit="1" customWidth="1"/>
    <col min="20" max="38" width="13.42578125" bestFit="1" customWidth="1"/>
  </cols>
  <sheetData>
    <row r="3" spans="1:41">
      <c r="A3" t="s">
        <v>522</v>
      </c>
      <c r="B3" s="6">
        <v>3.5299999999999998E-2</v>
      </c>
    </row>
    <row r="4" spans="1:41">
      <c r="A4" t="s">
        <v>523</v>
      </c>
      <c r="B4" s="6">
        <v>4.2900000000000001E-2</v>
      </c>
    </row>
    <row r="5" spans="1:41">
      <c r="E5" s="8"/>
    </row>
    <row r="6" spans="1:41" s="2" customFormat="1" ht="30.75" customHeight="1">
      <c r="B6" s="2" t="s">
        <v>524</v>
      </c>
      <c r="C6" s="11" t="s">
        <v>525</v>
      </c>
      <c r="D6" s="11"/>
      <c r="F6" s="2">
        <v>1</v>
      </c>
      <c r="G6" s="2">
        <v>2</v>
      </c>
      <c r="H6" s="2">
        <v>3</v>
      </c>
      <c r="I6" s="2">
        <v>4</v>
      </c>
      <c r="J6" s="2">
        <v>5</v>
      </c>
      <c r="K6" s="2">
        <v>6</v>
      </c>
      <c r="L6" s="2">
        <v>7</v>
      </c>
      <c r="M6" s="2">
        <v>8</v>
      </c>
      <c r="N6" s="2">
        <v>9</v>
      </c>
      <c r="O6" s="2">
        <v>10</v>
      </c>
      <c r="P6" s="2">
        <v>11</v>
      </c>
      <c r="Q6" s="2">
        <v>12</v>
      </c>
      <c r="R6" s="2">
        <v>13</v>
      </c>
      <c r="S6" s="2">
        <v>14</v>
      </c>
      <c r="T6" s="2">
        <v>15</v>
      </c>
      <c r="U6" s="2">
        <v>16</v>
      </c>
      <c r="V6" s="2">
        <v>17</v>
      </c>
      <c r="W6" s="2">
        <v>18</v>
      </c>
      <c r="X6" s="2">
        <v>19</v>
      </c>
      <c r="Y6" s="2">
        <v>20</v>
      </c>
      <c r="Z6" s="2">
        <v>21</v>
      </c>
      <c r="AA6" s="2">
        <v>22</v>
      </c>
      <c r="AB6" s="2">
        <v>23</v>
      </c>
      <c r="AC6" s="2">
        <v>24</v>
      </c>
      <c r="AD6" s="2">
        <v>25</v>
      </c>
      <c r="AE6" s="2">
        <v>26</v>
      </c>
      <c r="AF6" s="2">
        <v>27</v>
      </c>
      <c r="AG6" s="2">
        <v>28</v>
      </c>
      <c r="AH6" s="2">
        <v>29</v>
      </c>
      <c r="AI6" s="2">
        <v>30</v>
      </c>
      <c r="AJ6" s="2">
        <v>31</v>
      </c>
      <c r="AK6" s="2">
        <v>32</v>
      </c>
      <c r="AL6" s="2">
        <v>33</v>
      </c>
      <c r="AM6" s="2">
        <v>34</v>
      </c>
      <c r="AN6" s="2">
        <v>35</v>
      </c>
      <c r="AO6" s="2">
        <v>36</v>
      </c>
    </row>
    <row r="7" spans="1:41">
      <c r="E7" s="7"/>
      <c r="F7" s="7">
        <v>2022</v>
      </c>
      <c r="G7" s="7">
        <v>2023</v>
      </c>
      <c r="H7" s="7">
        <v>2024</v>
      </c>
      <c r="I7" s="7">
        <v>2025</v>
      </c>
      <c r="J7" s="7">
        <v>2026</v>
      </c>
      <c r="K7" s="7">
        <v>2027</v>
      </c>
      <c r="L7" s="7">
        <v>2028</v>
      </c>
      <c r="M7" s="7">
        <v>2029</v>
      </c>
      <c r="N7" s="7">
        <v>2030</v>
      </c>
      <c r="O7" s="7">
        <v>2031</v>
      </c>
      <c r="P7" s="7">
        <v>2032</v>
      </c>
      <c r="Q7" s="7">
        <v>2033</v>
      </c>
      <c r="R7" s="7">
        <v>2034</v>
      </c>
      <c r="S7" s="7">
        <v>2035</v>
      </c>
      <c r="T7" s="7">
        <v>2036</v>
      </c>
      <c r="U7" s="7">
        <v>2037</v>
      </c>
      <c r="V7" s="7">
        <v>2038</v>
      </c>
      <c r="W7" s="7">
        <v>2039</v>
      </c>
      <c r="X7" s="7">
        <v>2040</v>
      </c>
      <c r="Y7" s="7">
        <v>2041</v>
      </c>
      <c r="Z7" s="7">
        <v>2042</v>
      </c>
      <c r="AA7" s="7">
        <v>2043</v>
      </c>
      <c r="AB7" s="7">
        <v>2044</v>
      </c>
      <c r="AC7" s="7">
        <v>2045</v>
      </c>
      <c r="AD7" s="7">
        <v>2046</v>
      </c>
      <c r="AE7" s="7">
        <v>2047</v>
      </c>
      <c r="AF7" s="7">
        <v>2048</v>
      </c>
      <c r="AG7" s="7">
        <v>2049</v>
      </c>
      <c r="AH7" s="7">
        <v>2050</v>
      </c>
      <c r="AI7" s="7">
        <v>2051</v>
      </c>
      <c r="AJ7" s="7">
        <v>2052</v>
      </c>
      <c r="AK7" s="7">
        <v>2053</v>
      </c>
      <c r="AL7" s="7">
        <v>2054</v>
      </c>
      <c r="AM7" s="7">
        <v>2055</v>
      </c>
      <c r="AN7" s="7">
        <v>2056</v>
      </c>
      <c r="AO7" s="7">
        <v>2057</v>
      </c>
    </row>
    <row r="8" spans="1:41">
      <c r="A8">
        <v>1</v>
      </c>
      <c r="B8" s="10">
        <v>18000000</v>
      </c>
      <c r="C8">
        <v>4</v>
      </c>
      <c r="F8" s="4">
        <f t="shared" ref="F8:U17" si="0">IF($C8=F$6,$B8,0)*(1+$B$3)^F$6</f>
        <v>0</v>
      </c>
      <c r="G8" s="4">
        <f t="shared" si="0"/>
        <v>0</v>
      </c>
      <c r="H8" s="4">
        <f t="shared" si="0"/>
        <v>0</v>
      </c>
      <c r="I8" s="4">
        <f>IF($C8=I$6,$B8,0)*(1+$B$3)^H$6</f>
        <v>19974280.625585992</v>
      </c>
      <c r="J8" s="4">
        <f t="shared" ref="J8:AL17" si="1">IF($C8=J$6,$B8,0)*(1+$B$3)^J$6</f>
        <v>0</v>
      </c>
      <c r="K8" s="4">
        <f t="shared" si="1"/>
        <v>0</v>
      </c>
      <c r="L8" s="4">
        <f t="shared" si="1"/>
        <v>0</v>
      </c>
      <c r="M8" s="4">
        <f t="shared" si="1"/>
        <v>0</v>
      </c>
      <c r="N8" s="4">
        <f t="shared" si="1"/>
        <v>0</v>
      </c>
      <c r="O8" s="4">
        <f t="shared" si="1"/>
        <v>0</v>
      </c>
      <c r="P8" s="4">
        <f t="shared" si="1"/>
        <v>0</v>
      </c>
      <c r="Q8" s="4">
        <f t="shared" si="1"/>
        <v>0</v>
      </c>
      <c r="R8" s="4">
        <f t="shared" si="1"/>
        <v>0</v>
      </c>
      <c r="S8" s="4">
        <f t="shared" si="1"/>
        <v>0</v>
      </c>
      <c r="T8" s="4">
        <f t="shared" si="1"/>
        <v>0</v>
      </c>
      <c r="U8" s="4">
        <f t="shared" si="1"/>
        <v>0</v>
      </c>
      <c r="V8" s="4">
        <f t="shared" si="1"/>
        <v>0</v>
      </c>
      <c r="W8" s="4">
        <f t="shared" si="1"/>
        <v>0</v>
      </c>
      <c r="X8" s="4">
        <f t="shared" si="1"/>
        <v>0</v>
      </c>
      <c r="Y8" s="4">
        <f t="shared" si="1"/>
        <v>0</v>
      </c>
      <c r="Z8" s="4">
        <f t="shared" si="1"/>
        <v>0</v>
      </c>
      <c r="AA8" s="4">
        <f t="shared" si="1"/>
        <v>0</v>
      </c>
      <c r="AB8" s="4">
        <f t="shared" si="1"/>
        <v>0</v>
      </c>
      <c r="AC8" s="4">
        <f t="shared" si="1"/>
        <v>0</v>
      </c>
      <c r="AD8" s="4">
        <f t="shared" si="1"/>
        <v>0</v>
      </c>
      <c r="AE8" s="4">
        <f t="shared" si="1"/>
        <v>0</v>
      </c>
      <c r="AF8" s="4">
        <f t="shared" si="1"/>
        <v>0</v>
      </c>
      <c r="AG8" s="4">
        <f t="shared" si="1"/>
        <v>0</v>
      </c>
      <c r="AH8" s="4">
        <f t="shared" si="1"/>
        <v>0</v>
      </c>
      <c r="AI8" s="4">
        <f t="shared" si="1"/>
        <v>0</v>
      </c>
      <c r="AJ8" s="4">
        <f t="shared" si="1"/>
        <v>0</v>
      </c>
      <c r="AK8" s="4">
        <f t="shared" si="1"/>
        <v>0</v>
      </c>
      <c r="AL8" s="3">
        <f t="shared" si="1"/>
        <v>0</v>
      </c>
    </row>
    <row r="9" spans="1:41">
      <c r="A9">
        <v>2</v>
      </c>
      <c r="B9" s="10">
        <v>18000000</v>
      </c>
      <c r="C9">
        <v>5</v>
      </c>
      <c r="F9" s="4">
        <f t="shared" si="0"/>
        <v>0</v>
      </c>
      <c r="G9" s="4">
        <f t="shared" si="0"/>
        <v>0</v>
      </c>
      <c r="H9" s="4">
        <f t="shared" si="0"/>
        <v>0</v>
      </c>
      <c r="I9" s="4">
        <f t="shared" si="0"/>
        <v>0</v>
      </c>
      <c r="J9" s="4">
        <f>IF($C9=J$6,$B9,0)*(1+$B$3)^I$6</f>
        <v>20679372.731669176</v>
      </c>
      <c r="K9" s="4">
        <f t="shared" si="1"/>
        <v>0</v>
      </c>
      <c r="L9" s="4">
        <f t="shared" si="1"/>
        <v>0</v>
      </c>
      <c r="M9" s="4">
        <f t="shared" si="1"/>
        <v>0</v>
      </c>
      <c r="N9" s="4">
        <f t="shared" si="1"/>
        <v>0</v>
      </c>
      <c r="O9" s="4">
        <f t="shared" si="1"/>
        <v>0</v>
      </c>
      <c r="P9" s="4">
        <f t="shared" si="1"/>
        <v>0</v>
      </c>
      <c r="Q9" s="4">
        <f t="shared" si="1"/>
        <v>0</v>
      </c>
      <c r="R9" s="4">
        <f t="shared" si="1"/>
        <v>0</v>
      </c>
      <c r="S9" s="4">
        <f t="shared" si="1"/>
        <v>0</v>
      </c>
      <c r="T9" s="4">
        <f t="shared" si="1"/>
        <v>0</v>
      </c>
      <c r="U9" s="4">
        <f t="shared" si="1"/>
        <v>0</v>
      </c>
      <c r="V9" s="4">
        <f t="shared" si="1"/>
        <v>0</v>
      </c>
      <c r="W9" s="4">
        <f t="shared" si="1"/>
        <v>0</v>
      </c>
      <c r="X9" s="4">
        <f t="shared" si="1"/>
        <v>0</v>
      </c>
      <c r="Y9" s="4">
        <f t="shared" si="1"/>
        <v>0</v>
      </c>
      <c r="Z9" s="4">
        <f t="shared" si="1"/>
        <v>0</v>
      </c>
      <c r="AA9" s="4">
        <f t="shared" si="1"/>
        <v>0</v>
      </c>
      <c r="AB9" s="4">
        <f t="shared" si="1"/>
        <v>0</v>
      </c>
      <c r="AC9" s="4">
        <f t="shared" si="1"/>
        <v>0</v>
      </c>
      <c r="AD9" s="4">
        <f t="shared" si="1"/>
        <v>0</v>
      </c>
      <c r="AE9" s="4">
        <f t="shared" si="1"/>
        <v>0</v>
      </c>
      <c r="AF9" s="4">
        <f t="shared" si="1"/>
        <v>0</v>
      </c>
      <c r="AG9" s="4">
        <f t="shared" si="1"/>
        <v>0</v>
      </c>
      <c r="AH9" s="4">
        <f t="shared" si="1"/>
        <v>0</v>
      </c>
      <c r="AI9" s="4">
        <f t="shared" si="1"/>
        <v>0</v>
      </c>
      <c r="AJ9" s="4">
        <f t="shared" si="1"/>
        <v>0</v>
      </c>
      <c r="AK9" s="4">
        <f t="shared" si="1"/>
        <v>0</v>
      </c>
      <c r="AL9" s="3">
        <f t="shared" si="1"/>
        <v>0</v>
      </c>
    </row>
    <row r="10" spans="1:41">
      <c r="A10">
        <v>3</v>
      </c>
      <c r="B10" s="10">
        <v>18000000</v>
      </c>
      <c r="C10">
        <v>6</v>
      </c>
      <c r="F10" s="4">
        <f t="shared" si="0"/>
        <v>0</v>
      </c>
      <c r="G10" s="4">
        <f t="shared" si="0"/>
        <v>0</v>
      </c>
      <c r="H10" s="4">
        <f t="shared" si="0"/>
        <v>0</v>
      </c>
      <c r="I10" s="4">
        <f t="shared" si="0"/>
        <v>0</v>
      </c>
      <c r="J10" s="4">
        <f t="shared" si="0"/>
        <v>0</v>
      </c>
      <c r="K10" s="4">
        <f>IF($C10=K$6,$B10,0)*(1+$B$3)^J$6</f>
        <v>21409354.589097101</v>
      </c>
      <c r="L10" s="4">
        <f t="shared" si="1"/>
        <v>0</v>
      </c>
      <c r="M10" s="4">
        <f t="shared" si="1"/>
        <v>0</v>
      </c>
      <c r="N10" s="4">
        <f t="shared" si="1"/>
        <v>0</v>
      </c>
      <c r="O10" s="4">
        <f t="shared" si="1"/>
        <v>0</v>
      </c>
      <c r="P10" s="4">
        <f t="shared" si="1"/>
        <v>0</v>
      </c>
      <c r="Q10" s="4">
        <f t="shared" si="1"/>
        <v>0</v>
      </c>
      <c r="R10" s="4">
        <f t="shared" si="1"/>
        <v>0</v>
      </c>
      <c r="S10" s="4">
        <f t="shared" si="1"/>
        <v>0</v>
      </c>
      <c r="T10" s="4">
        <f t="shared" si="1"/>
        <v>0</v>
      </c>
      <c r="U10" s="4">
        <f t="shared" si="1"/>
        <v>0</v>
      </c>
      <c r="V10" s="4">
        <f t="shared" si="1"/>
        <v>0</v>
      </c>
      <c r="W10" s="4">
        <f t="shared" si="1"/>
        <v>0</v>
      </c>
      <c r="X10" s="4">
        <f t="shared" si="1"/>
        <v>0</v>
      </c>
      <c r="Y10" s="4">
        <f t="shared" si="1"/>
        <v>0</v>
      </c>
      <c r="Z10" s="4">
        <f t="shared" si="1"/>
        <v>0</v>
      </c>
      <c r="AA10" s="4">
        <f t="shared" si="1"/>
        <v>0</v>
      </c>
      <c r="AB10" s="4">
        <f t="shared" si="1"/>
        <v>0</v>
      </c>
      <c r="AC10" s="4">
        <f t="shared" si="1"/>
        <v>0</v>
      </c>
      <c r="AD10" s="4">
        <f t="shared" si="1"/>
        <v>0</v>
      </c>
      <c r="AE10" s="4">
        <f t="shared" si="1"/>
        <v>0</v>
      </c>
      <c r="AF10" s="4">
        <f t="shared" si="1"/>
        <v>0</v>
      </c>
      <c r="AG10" s="4">
        <f t="shared" si="1"/>
        <v>0</v>
      </c>
      <c r="AH10" s="4">
        <f t="shared" si="1"/>
        <v>0</v>
      </c>
      <c r="AI10" s="4">
        <f t="shared" si="1"/>
        <v>0</v>
      </c>
      <c r="AJ10" s="4">
        <f t="shared" si="1"/>
        <v>0</v>
      </c>
      <c r="AK10" s="4">
        <f t="shared" si="1"/>
        <v>0</v>
      </c>
      <c r="AL10" s="3">
        <f t="shared" si="1"/>
        <v>0</v>
      </c>
    </row>
    <row r="11" spans="1:41">
      <c r="A11">
        <v>4</v>
      </c>
      <c r="B11" s="10">
        <v>18000000</v>
      </c>
      <c r="C11">
        <v>10</v>
      </c>
      <c r="F11" s="4">
        <f t="shared" si="0"/>
        <v>0</v>
      </c>
      <c r="G11" s="4">
        <f t="shared" si="0"/>
        <v>0</v>
      </c>
      <c r="H11" s="4">
        <f t="shared" si="0"/>
        <v>0</v>
      </c>
      <c r="I11" s="4">
        <f t="shared" si="0"/>
        <v>0</v>
      </c>
      <c r="J11" s="4">
        <f t="shared" si="0"/>
        <v>0</v>
      </c>
      <c r="K11" s="4">
        <f t="shared" si="0"/>
        <v>0</v>
      </c>
      <c r="L11" s="4">
        <f t="shared" si="0"/>
        <v>0</v>
      </c>
      <c r="M11" s="4">
        <f t="shared" si="0"/>
        <v>0</v>
      </c>
      <c r="N11" s="4">
        <f t="shared" si="0"/>
        <v>0</v>
      </c>
      <c r="O11" s="4">
        <f>IF($C11=O$6,$B11,0)*(1+$B$3)^N$6</f>
        <v>24596223.527356163</v>
      </c>
      <c r="P11" s="4">
        <f t="shared" si="1"/>
        <v>0</v>
      </c>
      <c r="Q11" s="4">
        <f t="shared" si="1"/>
        <v>0</v>
      </c>
      <c r="R11" s="4">
        <f t="shared" si="1"/>
        <v>0</v>
      </c>
      <c r="S11" s="4">
        <f t="shared" si="1"/>
        <v>0</v>
      </c>
      <c r="T11" s="4">
        <f t="shared" si="1"/>
        <v>0</v>
      </c>
      <c r="U11" s="4">
        <f t="shared" si="1"/>
        <v>0</v>
      </c>
      <c r="V11" s="4">
        <f t="shared" si="1"/>
        <v>0</v>
      </c>
      <c r="W11" s="4">
        <f t="shared" si="1"/>
        <v>0</v>
      </c>
      <c r="X11" s="4">
        <f t="shared" si="1"/>
        <v>0</v>
      </c>
      <c r="Y11" s="4">
        <f t="shared" si="1"/>
        <v>0</v>
      </c>
      <c r="Z11" s="4">
        <f t="shared" si="1"/>
        <v>0</v>
      </c>
      <c r="AA11" s="4">
        <f t="shared" si="1"/>
        <v>0</v>
      </c>
      <c r="AB11" s="4">
        <f t="shared" si="1"/>
        <v>0</v>
      </c>
      <c r="AC11" s="4">
        <f t="shared" si="1"/>
        <v>0</v>
      </c>
      <c r="AD11" s="4">
        <f t="shared" si="1"/>
        <v>0</v>
      </c>
      <c r="AE11" s="4">
        <f t="shared" si="1"/>
        <v>0</v>
      </c>
      <c r="AF11" s="4">
        <f t="shared" si="1"/>
        <v>0</v>
      </c>
      <c r="AG11" s="4">
        <f t="shared" si="1"/>
        <v>0</v>
      </c>
      <c r="AH11" s="4">
        <f t="shared" si="1"/>
        <v>0</v>
      </c>
      <c r="AI11" s="4">
        <f t="shared" si="1"/>
        <v>0</v>
      </c>
      <c r="AJ11" s="4">
        <f t="shared" si="1"/>
        <v>0</v>
      </c>
      <c r="AK11" s="4">
        <f t="shared" si="1"/>
        <v>0</v>
      </c>
      <c r="AL11" s="3">
        <f t="shared" si="1"/>
        <v>0</v>
      </c>
    </row>
    <row r="12" spans="1:41">
      <c r="A12">
        <v>5</v>
      </c>
      <c r="B12" s="10">
        <v>18000000</v>
      </c>
      <c r="C12">
        <v>10</v>
      </c>
      <c r="F12" s="4">
        <f t="shared" si="0"/>
        <v>0</v>
      </c>
      <c r="G12" s="4">
        <f t="shared" si="0"/>
        <v>0</v>
      </c>
      <c r="H12" s="4">
        <f t="shared" si="0"/>
        <v>0</v>
      </c>
      <c r="I12" s="4">
        <f t="shared" si="0"/>
        <v>0</v>
      </c>
      <c r="J12" s="4">
        <f t="shared" si="0"/>
        <v>0</v>
      </c>
      <c r="K12" s="4">
        <f t="shared" si="0"/>
        <v>0</v>
      </c>
      <c r="L12" s="4">
        <f t="shared" si="0"/>
        <v>0</v>
      </c>
      <c r="M12" s="4">
        <f t="shared" si="0"/>
        <v>0</v>
      </c>
      <c r="N12" s="4">
        <f t="shared" si="0"/>
        <v>0</v>
      </c>
      <c r="O12" s="4">
        <f>IF($C12=O$6,$B12,0)*(1+$B$3)^N$6</f>
        <v>24596223.527356163</v>
      </c>
      <c r="P12" s="4">
        <f t="shared" si="1"/>
        <v>0</v>
      </c>
      <c r="Q12" s="4">
        <f t="shared" si="1"/>
        <v>0</v>
      </c>
      <c r="R12" s="4">
        <f t="shared" si="1"/>
        <v>0</v>
      </c>
      <c r="S12" s="4">
        <f t="shared" si="1"/>
        <v>0</v>
      </c>
      <c r="T12" s="4">
        <f t="shared" si="1"/>
        <v>0</v>
      </c>
      <c r="U12" s="4">
        <f t="shared" si="1"/>
        <v>0</v>
      </c>
      <c r="V12" s="4">
        <f t="shared" si="1"/>
        <v>0</v>
      </c>
      <c r="W12" s="4">
        <f t="shared" si="1"/>
        <v>0</v>
      </c>
      <c r="X12" s="4">
        <f t="shared" si="1"/>
        <v>0</v>
      </c>
      <c r="Y12" s="4">
        <f t="shared" si="1"/>
        <v>0</v>
      </c>
      <c r="Z12" s="4">
        <f t="shared" si="1"/>
        <v>0</v>
      </c>
      <c r="AA12" s="4">
        <f t="shared" si="1"/>
        <v>0</v>
      </c>
      <c r="AB12" s="4">
        <f t="shared" si="1"/>
        <v>0</v>
      </c>
      <c r="AC12" s="4">
        <f t="shared" si="1"/>
        <v>0</v>
      </c>
      <c r="AD12" s="4">
        <f t="shared" si="1"/>
        <v>0</v>
      </c>
      <c r="AE12" s="4">
        <f t="shared" si="1"/>
        <v>0</v>
      </c>
      <c r="AF12" s="4">
        <f t="shared" si="1"/>
        <v>0</v>
      </c>
      <c r="AG12" s="4">
        <f t="shared" si="1"/>
        <v>0</v>
      </c>
      <c r="AH12" s="4">
        <f t="shared" si="1"/>
        <v>0</v>
      </c>
      <c r="AI12" s="4">
        <f t="shared" si="1"/>
        <v>0</v>
      </c>
      <c r="AJ12" s="4">
        <f t="shared" si="1"/>
        <v>0</v>
      </c>
      <c r="AK12" s="4">
        <f t="shared" si="1"/>
        <v>0</v>
      </c>
      <c r="AL12" s="3">
        <f t="shared" si="1"/>
        <v>0</v>
      </c>
    </row>
    <row r="13" spans="1:41">
      <c r="A13">
        <v>6</v>
      </c>
      <c r="B13" s="10">
        <v>18000000</v>
      </c>
      <c r="C13">
        <v>15</v>
      </c>
      <c r="F13" s="4">
        <f t="shared" si="0"/>
        <v>0</v>
      </c>
      <c r="G13" s="4">
        <f t="shared" si="0"/>
        <v>0</v>
      </c>
      <c r="H13" s="4">
        <f t="shared" si="0"/>
        <v>0</v>
      </c>
      <c r="I13" s="4">
        <f t="shared" si="0"/>
        <v>0</v>
      </c>
      <c r="J13" s="4">
        <f t="shared" si="0"/>
        <v>0</v>
      </c>
      <c r="K13" s="4">
        <f t="shared" si="0"/>
        <v>0</v>
      </c>
      <c r="L13" s="4">
        <f t="shared" si="0"/>
        <v>0</v>
      </c>
      <c r="M13" s="4">
        <f t="shared" si="0"/>
        <v>0</v>
      </c>
      <c r="N13" s="4">
        <f t="shared" si="0"/>
        <v>0</v>
      </c>
      <c r="O13" s="4">
        <f t="shared" si="0"/>
        <v>0</v>
      </c>
      <c r="P13" s="4">
        <f t="shared" si="0"/>
        <v>0</v>
      </c>
      <c r="Q13" s="4">
        <f t="shared" si="0"/>
        <v>0</v>
      </c>
      <c r="R13" s="4">
        <f t="shared" si="0"/>
        <v>0</v>
      </c>
      <c r="S13" s="4">
        <f t="shared" si="0"/>
        <v>0</v>
      </c>
      <c r="T13" s="4">
        <f>IF($C13=T$6,$B13,0)*(1+$B$3)^S$6</f>
        <v>29254959.502770036</v>
      </c>
      <c r="U13" s="4">
        <f t="shared" si="1"/>
        <v>0</v>
      </c>
      <c r="V13" s="4">
        <f t="shared" si="1"/>
        <v>0</v>
      </c>
      <c r="W13" s="4">
        <f t="shared" si="1"/>
        <v>0</v>
      </c>
      <c r="X13" s="4">
        <f t="shared" si="1"/>
        <v>0</v>
      </c>
      <c r="Y13" s="4">
        <f t="shared" si="1"/>
        <v>0</v>
      </c>
      <c r="Z13" s="4">
        <f t="shared" si="1"/>
        <v>0</v>
      </c>
      <c r="AA13" s="4">
        <f t="shared" si="1"/>
        <v>0</v>
      </c>
      <c r="AB13" s="4">
        <f t="shared" si="1"/>
        <v>0</v>
      </c>
      <c r="AC13" s="4">
        <f t="shared" si="1"/>
        <v>0</v>
      </c>
      <c r="AD13" s="4">
        <f t="shared" si="1"/>
        <v>0</v>
      </c>
      <c r="AE13" s="4">
        <f t="shared" si="1"/>
        <v>0</v>
      </c>
      <c r="AF13" s="4">
        <f t="shared" si="1"/>
        <v>0</v>
      </c>
      <c r="AG13" s="4">
        <f t="shared" si="1"/>
        <v>0</v>
      </c>
      <c r="AH13" s="4">
        <f t="shared" si="1"/>
        <v>0</v>
      </c>
      <c r="AI13" s="4">
        <f t="shared" si="1"/>
        <v>0</v>
      </c>
      <c r="AJ13" s="4">
        <f t="shared" si="1"/>
        <v>0</v>
      </c>
      <c r="AK13" s="4">
        <f t="shared" si="1"/>
        <v>0</v>
      </c>
      <c r="AL13" s="3">
        <f t="shared" si="1"/>
        <v>0</v>
      </c>
    </row>
    <row r="14" spans="1:41">
      <c r="A14">
        <v>7</v>
      </c>
      <c r="B14" s="10">
        <v>18000000</v>
      </c>
      <c r="C14">
        <v>15</v>
      </c>
      <c r="F14" s="4">
        <f t="shared" si="0"/>
        <v>0</v>
      </c>
      <c r="G14" s="4">
        <f t="shared" si="0"/>
        <v>0</v>
      </c>
      <c r="H14" s="4">
        <f t="shared" si="0"/>
        <v>0</v>
      </c>
      <c r="I14" s="4">
        <f t="shared" si="0"/>
        <v>0</v>
      </c>
      <c r="J14" s="4">
        <f t="shared" si="0"/>
        <v>0</v>
      </c>
      <c r="K14" s="4">
        <f t="shared" si="0"/>
        <v>0</v>
      </c>
      <c r="L14" s="4">
        <f t="shared" si="0"/>
        <v>0</v>
      </c>
      <c r="M14" s="4">
        <f t="shared" si="0"/>
        <v>0</v>
      </c>
      <c r="N14" s="4">
        <f t="shared" si="0"/>
        <v>0</v>
      </c>
      <c r="O14" s="4">
        <f t="shared" si="0"/>
        <v>0</v>
      </c>
      <c r="P14" s="4">
        <f t="shared" si="0"/>
        <v>0</v>
      </c>
      <c r="Q14" s="4">
        <f t="shared" si="0"/>
        <v>0</v>
      </c>
      <c r="R14" s="4">
        <f t="shared" si="0"/>
        <v>0</v>
      </c>
      <c r="S14" s="4">
        <f t="shared" si="0"/>
        <v>0</v>
      </c>
      <c r="T14" s="4">
        <f>IF($C14=T$6,$B14,0)*(1+$B$3)^S$6</f>
        <v>29254959.502770036</v>
      </c>
      <c r="U14" s="4">
        <f t="shared" si="1"/>
        <v>0</v>
      </c>
      <c r="V14" s="4">
        <f t="shared" si="1"/>
        <v>0</v>
      </c>
      <c r="W14" s="4">
        <f t="shared" si="1"/>
        <v>0</v>
      </c>
      <c r="X14" s="4">
        <f t="shared" si="1"/>
        <v>0</v>
      </c>
      <c r="Y14" s="4">
        <f t="shared" si="1"/>
        <v>0</v>
      </c>
      <c r="Z14" s="4">
        <f t="shared" si="1"/>
        <v>0</v>
      </c>
      <c r="AA14" s="4">
        <f t="shared" si="1"/>
        <v>0</v>
      </c>
      <c r="AB14" s="4">
        <f t="shared" si="1"/>
        <v>0</v>
      </c>
      <c r="AC14" s="4">
        <f t="shared" si="1"/>
        <v>0</v>
      </c>
      <c r="AD14" s="4">
        <f t="shared" si="1"/>
        <v>0</v>
      </c>
      <c r="AE14" s="4">
        <f t="shared" si="1"/>
        <v>0</v>
      </c>
      <c r="AF14" s="4">
        <f t="shared" si="1"/>
        <v>0</v>
      </c>
      <c r="AG14" s="4">
        <f t="shared" si="1"/>
        <v>0</v>
      </c>
      <c r="AH14" s="4">
        <f t="shared" si="1"/>
        <v>0</v>
      </c>
      <c r="AI14" s="4">
        <f t="shared" si="1"/>
        <v>0</v>
      </c>
      <c r="AJ14" s="4">
        <f t="shared" si="1"/>
        <v>0</v>
      </c>
      <c r="AK14" s="4">
        <f t="shared" si="1"/>
        <v>0</v>
      </c>
      <c r="AL14" s="3">
        <f t="shared" si="1"/>
        <v>0</v>
      </c>
    </row>
    <row r="15" spans="1:41">
      <c r="A15">
        <v>8</v>
      </c>
      <c r="B15" s="10">
        <v>18000000</v>
      </c>
      <c r="C15">
        <v>18</v>
      </c>
      <c r="F15" s="4">
        <f t="shared" si="0"/>
        <v>0</v>
      </c>
      <c r="G15" s="4">
        <f t="shared" si="0"/>
        <v>0</v>
      </c>
      <c r="H15" s="4">
        <f t="shared" si="0"/>
        <v>0</v>
      </c>
      <c r="I15" s="4">
        <f t="shared" si="0"/>
        <v>0</v>
      </c>
      <c r="J15" s="4">
        <f t="shared" si="0"/>
        <v>0</v>
      </c>
      <c r="K15" s="4">
        <f t="shared" si="0"/>
        <v>0</v>
      </c>
      <c r="L15" s="4">
        <f t="shared" si="0"/>
        <v>0</v>
      </c>
      <c r="M15" s="4">
        <f t="shared" si="0"/>
        <v>0</v>
      </c>
      <c r="N15" s="4">
        <f t="shared" si="0"/>
        <v>0</v>
      </c>
      <c r="O15" s="4">
        <f t="shared" si="0"/>
        <v>0</v>
      </c>
      <c r="P15" s="4">
        <f t="shared" si="0"/>
        <v>0</v>
      </c>
      <c r="Q15" s="4">
        <f t="shared" si="0"/>
        <v>0</v>
      </c>
      <c r="R15" s="4">
        <f t="shared" si="0"/>
        <v>0</v>
      </c>
      <c r="S15" s="4">
        <f t="shared" si="0"/>
        <v>0</v>
      </c>
      <c r="T15" s="4">
        <f t="shared" si="0"/>
        <v>0</v>
      </c>
      <c r="U15" s="4">
        <f t="shared" si="0"/>
        <v>0</v>
      </c>
      <c r="V15" s="4">
        <f t="shared" si="1"/>
        <v>0</v>
      </c>
      <c r="W15" s="4">
        <f>IF($C15=W$6,$B15,0)*(1+$B$3)^V$6</f>
        <v>32463709.488804579</v>
      </c>
      <c r="X15" s="4">
        <f t="shared" si="1"/>
        <v>0</v>
      </c>
      <c r="Y15" s="4">
        <f t="shared" si="1"/>
        <v>0</v>
      </c>
      <c r="Z15" s="4">
        <f t="shared" si="1"/>
        <v>0</v>
      </c>
      <c r="AA15" s="4">
        <f t="shared" si="1"/>
        <v>0</v>
      </c>
      <c r="AB15" s="4">
        <f t="shared" si="1"/>
        <v>0</v>
      </c>
      <c r="AC15" s="4">
        <f t="shared" si="1"/>
        <v>0</v>
      </c>
      <c r="AD15" s="4">
        <f t="shared" si="1"/>
        <v>0</v>
      </c>
      <c r="AE15" s="4">
        <f t="shared" si="1"/>
        <v>0</v>
      </c>
      <c r="AF15" s="4">
        <f t="shared" si="1"/>
        <v>0</v>
      </c>
      <c r="AG15" s="4">
        <f t="shared" si="1"/>
        <v>0</v>
      </c>
      <c r="AH15" s="4">
        <f t="shared" si="1"/>
        <v>0</v>
      </c>
      <c r="AI15" s="4">
        <f t="shared" si="1"/>
        <v>0</v>
      </c>
      <c r="AJ15" s="4">
        <f t="shared" si="1"/>
        <v>0</v>
      </c>
      <c r="AK15" s="4">
        <f t="shared" si="1"/>
        <v>0</v>
      </c>
      <c r="AL15" s="3">
        <f t="shared" si="1"/>
        <v>0</v>
      </c>
    </row>
    <row r="16" spans="1:41">
      <c r="A16">
        <v>9</v>
      </c>
      <c r="B16" s="10">
        <v>18000000</v>
      </c>
      <c r="C16">
        <v>18</v>
      </c>
      <c r="F16" s="4">
        <f t="shared" si="0"/>
        <v>0</v>
      </c>
      <c r="G16" s="4">
        <f t="shared" si="0"/>
        <v>0</v>
      </c>
      <c r="H16" s="4">
        <f t="shared" si="0"/>
        <v>0</v>
      </c>
      <c r="I16" s="4">
        <f t="shared" si="0"/>
        <v>0</v>
      </c>
      <c r="J16" s="4">
        <f t="shared" si="0"/>
        <v>0</v>
      </c>
      <c r="K16" s="4">
        <f t="shared" si="0"/>
        <v>0</v>
      </c>
      <c r="L16" s="4">
        <f t="shared" si="0"/>
        <v>0</v>
      </c>
      <c r="M16" s="4">
        <f t="shared" si="0"/>
        <v>0</v>
      </c>
      <c r="N16" s="4">
        <f t="shared" si="0"/>
        <v>0</v>
      </c>
      <c r="O16" s="4">
        <f t="shared" si="0"/>
        <v>0</v>
      </c>
      <c r="P16" s="4">
        <f t="shared" si="0"/>
        <v>0</v>
      </c>
      <c r="Q16" s="4">
        <f t="shared" si="0"/>
        <v>0</v>
      </c>
      <c r="R16" s="4">
        <f t="shared" si="0"/>
        <v>0</v>
      </c>
      <c r="S16" s="4">
        <f t="shared" si="0"/>
        <v>0</v>
      </c>
      <c r="T16" s="4">
        <f t="shared" si="1"/>
        <v>0</v>
      </c>
      <c r="U16" s="4">
        <f t="shared" si="1"/>
        <v>0</v>
      </c>
      <c r="V16" s="4">
        <f t="shared" si="1"/>
        <v>0</v>
      </c>
      <c r="W16" s="4">
        <f>IF($C16=W$6,$B16,0)*(1+$B$3)^V$6</f>
        <v>32463709.488804579</v>
      </c>
      <c r="X16" s="4">
        <f t="shared" si="1"/>
        <v>0</v>
      </c>
      <c r="Y16" s="4">
        <f t="shared" si="1"/>
        <v>0</v>
      </c>
      <c r="Z16" s="4">
        <f t="shared" si="1"/>
        <v>0</v>
      </c>
      <c r="AA16" s="4">
        <f t="shared" si="1"/>
        <v>0</v>
      </c>
      <c r="AB16" s="4">
        <f t="shared" si="1"/>
        <v>0</v>
      </c>
      <c r="AC16" s="4">
        <f t="shared" si="1"/>
        <v>0</v>
      </c>
      <c r="AD16" s="4">
        <f t="shared" si="1"/>
        <v>0</v>
      </c>
      <c r="AE16" s="4">
        <f t="shared" si="1"/>
        <v>0</v>
      </c>
      <c r="AF16" s="4">
        <f t="shared" si="1"/>
        <v>0</v>
      </c>
      <c r="AG16" s="4">
        <f t="shared" si="1"/>
        <v>0</v>
      </c>
      <c r="AH16" s="4">
        <f t="shared" si="1"/>
        <v>0</v>
      </c>
      <c r="AI16" s="4">
        <f t="shared" si="1"/>
        <v>0</v>
      </c>
      <c r="AJ16" s="4">
        <f t="shared" si="1"/>
        <v>0</v>
      </c>
      <c r="AK16" s="4">
        <f t="shared" si="1"/>
        <v>0</v>
      </c>
      <c r="AL16" s="3">
        <f t="shared" si="1"/>
        <v>0</v>
      </c>
    </row>
    <row r="17" spans="1:41">
      <c r="A17">
        <v>10</v>
      </c>
      <c r="B17" s="10">
        <v>18000000</v>
      </c>
      <c r="C17">
        <v>20</v>
      </c>
      <c r="F17" s="4">
        <f t="shared" si="0"/>
        <v>0</v>
      </c>
      <c r="G17" s="4">
        <f t="shared" si="0"/>
        <v>0</v>
      </c>
      <c r="H17" s="4">
        <f t="shared" si="0"/>
        <v>0</v>
      </c>
      <c r="I17" s="4">
        <f t="shared" si="0"/>
        <v>0</v>
      </c>
      <c r="J17" s="4">
        <f t="shared" si="0"/>
        <v>0</v>
      </c>
      <c r="K17" s="4">
        <f t="shared" si="0"/>
        <v>0</v>
      </c>
      <c r="L17" s="4">
        <f t="shared" si="0"/>
        <v>0</v>
      </c>
      <c r="M17" s="4">
        <f t="shared" si="0"/>
        <v>0</v>
      </c>
      <c r="N17" s="4">
        <f t="shared" si="0"/>
        <v>0</v>
      </c>
      <c r="O17" s="4">
        <f t="shared" si="0"/>
        <v>0</v>
      </c>
      <c r="P17" s="4">
        <f t="shared" si="0"/>
        <v>0</v>
      </c>
      <c r="Q17" s="4">
        <f t="shared" si="0"/>
        <v>0</v>
      </c>
      <c r="R17" s="4">
        <f t="shared" si="0"/>
        <v>0</v>
      </c>
      <c r="S17" s="4">
        <f t="shared" si="0"/>
        <v>0</v>
      </c>
      <c r="T17" s="4">
        <f t="shared" si="1"/>
        <v>0</v>
      </c>
      <c r="U17" s="4">
        <f t="shared" si="1"/>
        <v>0</v>
      </c>
      <c r="V17" s="4">
        <f t="shared" si="1"/>
        <v>0</v>
      </c>
      <c r="W17" s="4">
        <f>IF($C17=W$6,$B17,0)*(1+$B$3)^W$6</f>
        <v>0</v>
      </c>
      <c r="X17" s="4">
        <f>IF($C17=X$6,$B17,0)*(1+$B$3)^X$6</f>
        <v>0</v>
      </c>
      <c r="Y17" s="4">
        <f>IF($C17=Y$6,$B17,0)*(1+$B$3)^X$6</f>
        <v>34796100.08247108</v>
      </c>
      <c r="Z17" s="4">
        <f t="shared" si="1"/>
        <v>0</v>
      </c>
      <c r="AA17" s="4">
        <f t="shared" si="1"/>
        <v>0</v>
      </c>
      <c r="AB17" s="4">
        <f t="shared" si="1"/>
        <v>0</v>
      </c>
      <c r="AC17" s="4">
        <f t="shared" si="1"/>
        <v>0</v>
      </c>
      <c r="AD17" s="4">
        <f t="shared" si="1"/>
        <v>0</v>
      </c>
      <c r="AE17" s="4">
        <f t="shared" si="1"/>
        <v>0</v>
      </c>
      <c r="AF17" s="4">
        <f t="shared" si="1"/>
        <v>0</v>
      </c>
      <c r="AG17" s="4">
        <f t="shared" si="1"/>
        <v>0</v>
      </c>
      <c r="AH17" s="4">
        <f t="shared" si="1"/>
        <v>0</v>
      </c>
      <c r="AI17" s="4">
        <f t="shared" si="1"/>
        <v>0</v>
      </c>
      <c r="AJ17" s="4">
        <f t="shared" si="1"/>
        <v>0</v>
      </c>
      <c r="AK17" s="4">
        <f t="shared" si="1"/>
        <v>0</v>
      </c>
      <c r="AL17" s="3">
        <f t="shared" si="1"/>
        <v>0</v>
      </c>
    </row>
    <row r="18" spans="1:41">
      <c r="A18" t="s">
        <v>526</v>
      </c>
      <c r="B18" s="10"/>
      <c r="C18" s="4">
        <f>SUM(E18:AL18)</f>
        <v>269488893.0666849</v>
      </c>
      <c r="F18" s="4">
        <f t="shared" ref="F18:AL18" si="2">SUM(F8:F17)</f>
        <v>0</v>
      </c>
      <c r="G18" s="4">
        <f t="shared" si="2"/>
        <v>0</v>
      </c>
      <c r="H18" s="4">
        <f t="shared" si="2"/>
        <v>0</v>
      </c>
      <c r="I18" s="4">
        <f t="shared" si="2"/>
        <v>19974280.625585992</v>
      </c>
      <c r="J18" s="4">
        <f t="shared" si="2"/>
        <v>20679372.731669176</v>
      </c>
      <c r="K18" s="4">
        <f t="shared" si="2"/>
        <v>21409354.589097101</v>
      </c>
      <c r="L18" s="4">
        <f t="shared" si="2"/>
        <v>0</v>
      </c>
      <c r="M18" s="4">
        <f t="shared" si="2"/>
        <v>0</v>
      </c>
      <c r="N18" s="4">
        <f t="shared" si="2"/>
        <v>0</v>
      </c>
      <c r="O18" s="4">
        <f t="shared" si="2"/>
        <v>49192447.054712325</v>
      </c>
      <c r="P18" s="4">
        <f t="shared" si="2"/>
        <v>0</v>
      </c>
      <c r="Q18" s="4">
        <f t="shared" si="2"/>
        <v>0</v>
      </c>
      <c r="R18" s="4">
        <f t="shared" si="2"/>
        <v>0</v>
      </c>
      <c r="S18" s="4">
        <f t="shared" si="2"/>
        <v>0</v>
      </c>
      <c r="T18" s="4">
        <f t="shared" si="2"/>
        <v>58509919.005540073</v>
      </c>
      <c r="U18" s="4">
        <f t="shared" si="2"/>
        <v>0</v>
      </c>
      <c r="V18" s="4">
        <f t="shared" si="2"/>
        <v>0</v>
      </c>
      <c r="W18" s="4">
        <f t="shared" si="2"/>
        <v>64927418.977609158</v>
      </c>
      <c r="X18" s="4">
        <f t="shared" si="2"/>
        <v>0</v>
      </c>
      <c r="Y18" s="4">
        <f t="shared" si="2"/>
        <v>34796100.08247108</v>
      </c>
      <c r="Z18" s="4">
        <f t="shared" si="2"/>
        <v>0</v>
      </c>
      <c r="AA18" s="4">
        <f t="shared" si="2"/>
        <v>0</v>
      </c>
      <c r="AB18" s="4">
        <f t="shared" si="2"/>
        <v>0</v>
      </c>
      <c r="AC18" s="4">
        <f t="shared" si="2"/>
        <v>0</v>
      </c>
      <c r="AD18" s="4">
        <f t="shared" si="2"/>
        <v>0</v>
      </c>
      <c r="AE18" s="4">
        <f t="shared" si="2"/>
        <v>0</v>
      </c>
      <c r="AF18" s="4">
        <f t="shared" si="2"/>
        <v>0</v>
      </c>
      <c r="AG18" s="4">
        <f t="shared" si="2"/>
        <v>0</v>
      </c>
      <c r="AH18" s="4">
        <f t="shared" si="2"/>
        <v>0</v>
      </c>
      <c r="AI18" s="4">
        <f t="shared" si="2"/>
        <v>0</v>
      </c>
      <c r="AJ18" s="4">
        <f t="shared" si="2"/>
        <v>0</v>
      </c>
      <c r="AK18" s="4">
        <f t="shared" si="2"/>
        <v>0</v>
      </c>
      <c r="AL18" s="3">
        <f t="shared" si="2"/>
        <v>0</v>
      </c>
    </row>
    <row r="19" spans="1:41">
      <c r="A19" t="s">
        <v>527</v>
      </c>
      <c r="C19" s="4">
        <f>SUM(F19:AL19)</f>
        <v>159269567.08616</v>
      </c>
      <c r="F19" s="4">
        <f t="shared" ref="F19:AL19" si="3">(SUM(F8:F17))/((1+$B$4)^F6)</f>
        <v>0</v>
      </c>
      <c r="G19" s="4">
        <f t="shared" si="3"/>
        <v>0</v>
      </c>
      <c r="H19" s="4">
        <f t="shared" si="3"/>
        <v>0</v>
      </c>
      <c r="I19" s="4">
        <f t="shared" si="3"/>
        <v>16884977.152049072</v>
      </c>
      <c r="J19" s="4">
        <f t="shared" si="3"/>
        <v>16761930.046520669</v>
      </c>
      <c r="K19" s="4">
        <f t="shared" si="3"/>
        <v>16639779.630993241</v>
      </c>
      <c r="L19" s="4">
        <f t="shared" si="3"/>
        <v>0</v>
      </c>
      <c r="M19" s="4">
        <f t="shared" si="3"/>
        <v>0</v>
      </c>
      <c r="N19" s="4">
        <f t="shared" si="3"/>
        <v>0</v>
      </c>
      <c r="O19" s="4">
        <f t="shared" si="3"/>
        <v>32320029.78167484</v>
      </c>
      <c r="P19" s="4">
        <f t="shared" si="3"/>
        <v>0</v>
      </c>
      <c r="Q19" s="4">
        <f t="shared" si="3"/>
        <v>0</v>
      </c>
      <c r="R19" s="4">
        <f t="shared" si="3"/>
        <v>0</v>
      </c>
      <c r="S19" s="4">
        <f t="shared" si="3"/>
        <v>0</v>
      </c>
      <c r="T19" s="4">
        <f t="shared" si="3"/>
        <v>31159428.603664182</v>
      </c>
      <c r="U19" s="4">
        <f t="shared" si="3"/>
        <v>0</v>
      </c>
      <c r="V19" s="4">
        <f t="shared" si="3"/>
        <v>0</v>
      </c>
      <c r="W19" s="4">
        <f t="shared" si="3"/>
        <v>30483169.763425112</v>
      </c>
      <c r="X19" s="4">
        <f t="shared" si="3"/>
        <v>0</v>
      </c>
      <c r="Y19" s="4">
        <f t="shared" si="3"/>
        <v>15020252.107832877</v>
      </c>
      <c r="Z19" s="4">
        <f t="shared" si="3"/>
        <v>0</v>
      </c>
      <c r="AA19" s="4">
        <f t="shared" si="3"/>
        <v>0</v>
      </c>
      <c r="AB19" s="4">
        <f t="shared" si="3"/>
        <v>0</v>
      </c>
      <c r="AC19" s="4">
        <f t="shared" si="3"/>
        <v>0</v>
      </c>
      <c r="AD19" s="4">
        <f t="shared" si="3"/>
        <v>0</v>
      </c>
      <c r="AE19" s="4">
        <f t="shared" si="3"/>
        <v>0</v>
      </c>
      <c r="AF19" s="4">
        <f t="shared" si="3"/>
        <v>0</v>
      </c>
      <c r="AG19" s="4">
        <f t="shared" si="3"/>
        <v>0</v>
      </c>
      <c r="AH19" s="4">
        <f t="shared" si="3"/>
        <v>0</v>
      </c>
      <c r="AI19" s="4">
        <f t="shared" si="3"/>
        <v>0</v>
      </c>
      <c r="AJ19" s="4">
        <f t="shared" si="3"/>
        <v>0</v>
      </c>
      <c r="AK19" s="4">
        <f t="shared" si="3"/>
        <v>0</v>
      </c>
      <c r="AL19" s="3">
        <f t="shared" si="3"/>
        <v>0</v>
      </c>
    </row>
    <row r="20" spans="1:41">
      <c r="A20" s="9"/>
      <c r="C20" s="4">
        <f>SUM(G20:AL20)</f>
        <v>10202.799999999999</v>
      </c>
      <c r="E20" s="1"/>
      <c r="F20" s="4">
        <v>361</v>
      </c>
      <c r="G20" s="4">
        <v>290</v>
      </c>
      <c r="H20" s="4">
        <v>309</v>
      </c>
      <c r="I20" s="4">
        <v>327</v>
      </c>
      <c r="J20" s="4">
        <v>321</v>
      </c>
      <c r="K20" s="4">
        <v>321</v>
      </c>
      <c r="L20" s="4">
        <v>321.5</v>
      </c>
      <c r="M20" s="4">
        <v>321.5</v>
      </c>
      <c r="N20" s="4">
        <v>321.5</v>
      </c>
      <c r="O20" s="4">
        <v>321.5</v>
      </c>
      <c r="P20" s="4">
        <v>321.5</v>
      </c>
      <c r="Q20" s="4">
        <v>321.5</v>
      </c>
      <c r="R20" s="4">
        <v>321.5</v>
      </c>
      <c r="S20" s="4">
        <v>321.5</v>
      </c>
      <c r="T20" s="4">
        <v>321.5</v>
      </c>
      <c r="U20" s="4">
        <v>321.5</v>
      </c>
      <c r="V20" s="4">
        <v>321.5</v>
      </c>
      <c r="W20" s="4">
        <v>321.5</v>
      </c>
      <c r="X20" s="4">
        <v>321.5</v>
      </c>
      <c r="Y20" s="4">
        <v>321.5</v>
      </c>
      <c r="Z20" s="4">
        <v>321.5</v>
      </c>
      <c r="AA20" s="4">
        <v>321.5</v>
      </c>
      <c r="AB20" s="4">
        <v>321.5</v>
      </c>
      <c r="AC20" s="4">
        <v>321.5</v>
      </c>
      <c r="AD20" s="4">
        <v>321.5</v>
      </c>
      <c r="AE20" s="4">
        <v>321.5</v>
      </c>
      <c r="AF20" s="4">
        <v>321.5</v>
      </c>
      <c r="AG20" s="4">
        <v>321.5</v>
      </c>
      <c r="AH20" s="4">
        <v>321.5</v>
      </c>
      <c r="AI20" s="4">
        <v>321.5</v>
      </c>
      <c r="AJ20" s="4">
        <v>321.5</v>
      </c>
      <c r="AK20" s="4">
        <v>321.5</v>
      </c>
      <c r="AL20" s="4">
        <f>321.5-45.7</f>
        <v>275.8</v>
      </c>
    </row>
    <row r="21" spans="1:41" s="4" customFormat="1">
      <c r="C21" s="13">
        <f>C19/C20</f>
        <v>15610.378237950368</v>
      </c>
      <c r="D21" s="5" t="s">
        <v>528</v>
      </c>
      <c r="E21" s="13">
        <f>SUM(I21:AO21)</f>
        <v>381399104.1779744</v>
      </c>
      <c r="F21" s="13"/>
      <c r="G21" s="13"/>
      <c r="H21" s="13"/>
      <c r="I21" s="13">
        <f>($C$25*F20)*(1+$B$4)^0</f>
        <v>6173732.8618618138</v>
      </c>
      <c r="J21" s="13">
        <f t="shared" ref="J21:AO21" si="4">($C$25*G20)*(1+$B$4)^F6</f>
        <v>5172271.3032530444</v>
      </c>
      <c r="K21" s="13">
        <f t="shared" si="4"/>
        <v>5747572.3390629077</v>
      </c>
      <c r="L21" s="13">
        <f t="shared" si="4"/>
        <v>6343316.582257757</v>
      </c>
      <c r="M21" s="13">
        <f t="shared" si="4"/>
        <v>6494060.5542120887</v>
      </c>
      <c r="N21" s="13">
        <f t="shared" si="4"/>
        <v>6772655.751987787</v>
      </c>
      <c r="O21" s="13">
        <f t="shared" si="4"/>
        <v>7074204.5570872352</v>
      </c>
      <c r="P21" s="13">
        <f t="shared" si="4"/>
        <v>7377687.9325862778</v>
      </c>
      <c r="Q21" s="13">
        <f t="shared" si="4"/>
        <v>7694190.744894227</v>
      </c>
      <c r="R21" s="13">
        <f t="shared" si="4"/>
        <v>8024271.5278501892</v>
      </c>
      <c r="S21" s="13">
        <f t="shared" si="4"/>
        <v>8368512.7763949623</v>
      </c>
      <c r="T21" s="13">
        <f t="shared" si="4"/>
        <v>8727521.9745023064</v>
      </c>
      <c r="U21" s="13">
        <f t="shared" si="4"/>
        <v>9101932.6672084536</v>
      </c>
      <c r="V21" s="13">
        <f t="shared" si="4"/>
        <v>9492405.5786316954</v>
      </c>
      <c r="W21" s="13">
        <f t="shared" si="4"/>
        <v>9899629.7779549956</v>
      </c>
      <c r="X21" s="13">
        <f t="shared" si="4"/>
        <v>10324323.895429265</v>
      </c>
      <c r="Y21" s="13">
        <f t="shared" si="4"/>
        <v>10767237.39054318</v>
      </c>
      <c r="Z21" s="13">
        <f t="shared" si="4"/>
        <v>11229151.874597481</v>
      </c>
      <c r="AA21" s="13">
        <f t="shared" si="4"/>
        <v>11710882.490017712</v>
      </c>
      <c r="AB21" s="13">
        <f t="shared" si="4"/>
        <v>12213279.348839473</v>
      </c>
      <c r="AC21" s="13">
        <f t="shared" si="4"/>
        <v>12737229.032904685</v>
      </c>
      <c r="AD21" s="13">
        <f t="shared" si="4"/>
        <v>13283656.158416295</v>
      </c>
      <c r="AE21" s="13">
        <f t="shared" si="4"/>
        <v>13853525.007612353</v>
      </c>
      <c r="AF21" s="13">
        <f t="shared" si="4"/>
        <v>14447841.230438923</v>
      </c>
      <c r="AG21" s="13">
        <f t="shared" si="4"/>
        <v>15067653.61922475</v>
      </c>
      <c r="AH21" s="13">
        <f t="shared" si="4"/>
        <v>15714055.959489491</v>
      </c>
      <c r="AI21" s="13">
        <f t="shared" si="4"/>
        <v>16388188.96015159</v>
      </c>
      <c r="AJ21" s="13">
        <f t="shared" si="4"/>
        <v>17091242.266542092</v>
      </c>
      <c r="AK21" s="13">
        <f t="shared" si="4"/>
        <v>17824456.559776746</v>
      </c>
      <c r="AL21" s="13">
        <f t="shared" si="4"/>
        <v>18589125.746191166</v>
      </c>
      <c r="AM21" s="13">
        <f t="shared" si="4"/>
        <v>19386599.240702771</v>
      </c>
      <c r="AN21" s="13">
        <f t="shared" si="4"/>
        <v>20218284.348128919</v>
      </c>
      <c r="AO21" s="13">
        <f t="shared" si="4"/>
        <v>18088404.119221877</v>
      </c>
    </row>
    <row r="22" spans="1:41" s="4" customFormat="1">
      <c r="D22" s="5" t="s">
        <v>529</v>
      </c>
      <c r="E22" s="5">
        <f>SUM(I22:AO22)</f>
        <v>-111910211.11128972</v>
      </c>
      <c r="F22" s="5"/>
      <c r="G22" s="5"/>
      <c r="H22" s="5"/>
      <c r="I22" s="4">
        <f>(D25+I21)*$B$4</f>
        <v>264853.13977387181</v>
      </c>
      <c r="J22" s="4">
        <f t="shared" ref="J22:AO22" si="5">(I25+J21)*$B$4</f>
        <v>-358790.86045791255</v>
      </c>
      <c r="K22" s="4">
        <f t="shared" si="5"/>
        <v>-1014757.225214366</v>
      </c>
      <c r="L22" s="4">
        <f t="shared" si="5"/>
        <v>-1704623.3406694701</v>
      </c>
      <c r="M22" s="4">
        <f t="shared" si="5"/>
        <v>-1499156.4842084919</v>
      </c>
      <c r="N22" s="4">
        <f t="shared" si="5"/>
        <v>-1272923.3656207602</v>
      </c>
      <c r="O22" s="4">
        <f t="shared" si="5"/>
        <v>-1024048.4025068484</v>
      </c>
      <c r="P22" s="4">
        <f t="shared" si="5"/>
        <v>-2861833.2453136002</v>
      </c>
      <c r="Q22" s="4">
        <f t="shared" si="5"/>
        <v>-2654525.1085815914</v>
      </c>
      <c r="R22" s="4">
        <f t="shared" si="5"/>
        <v>-2424162.9871949689</v>
      </c>
      <c r="S22" s="4">
        <f t="shared" si="5"/>
        <v>-2169150.3812382892</v>
      </c>
      <c r="T22" s="4">
        <f t="shared" si="5"/>
        <v>-1887796.2398872625</v>
      </c>
      <c r="U22" s="4">
        <f t="shared" si="5"/>
        <v>-4088385.3124928521</v>
      </c>
      <c r="V22" s="4">
        <f t="shared" si="5"/>
        <v>-3856552.8430754957</v>
      </c>
      <c r="W22" s="4">
        <f t="shared" si="5"/>
        <v>-3597304.8425691649</v>
      </c>
      <c r="X22" s="4">
        <f t="shared" si="5"/>
        <v>-6094101.9993409002</v>
      </c>
      <c r="Y22" s="4">
        <f t="shared" si="5"/>
        <v>-5893624.4910583217</v>
      </c>
      <c r="Z22" s="4">
        <f t="shared" si="5"/>
        <v>-7157483.0598425008</v>
      </c>
      <c r="AA22" s="4">
        <f t="shared" si="5"/>
        <v>-6962142.224287984</v>
      </c>
      <c r="AB22" s="4">
        <f t="shared" si="5"/>
        <v>-6736868.4416447254</v>
      </c>
      <c r="AC22" s="4">
        <f t="shared" si="5"/>
        <v>-6479452.9722796734</v>
      </c>
      <c r="AD22" s="4">
        <f t="shared" si="5"/>
        <v>-6187552.6555944122</v>
      </c>
      <c r="AE22" s="4">
        <f t="shared" si="5"/>
        <v>-5858682.4416928422</v>
      </c>
      <c r="AF22" s="4">
        <f t="shared" si="5"/>
        <v>-5490207.5296556354</v>
      </c>
      <c r="AG22" s="4">
        <f t="shared" si="5"/>
        <v>-5079335.09241312</v>
      </c>
      <c r="AH22" s="4">
        <f t="shared" si="5"/>
        <v>-4623105.5672155432</v>
      </c>
      <c r="AI22" s="4">
        <f t="shared" si="5"/>
        <v>-4118383.4896585871</v>
      </c>
      <c r="AJ22" s="4">
        <f t="shared" si="5"/>
        <v>-3561847.8481302848</v>
      </c>
      <c r="AK22" s="4">
        <f t="shared" si="5"/>
        <v>-2949981.9344006521</v>
      </c>
      <c r="AL22" s="4">
        <f t="shared" si="5"/>
        <v>-2279062.6648748387</v>
      </c>
      <c r="AM22" s="4">
        <f t="shared" si="5"/>
        <v>-1545149.3457718205</v>
      </c>
      <c r="AN22" s="4">
        <f t="shared" si="5"/>
        <v>-744071.85417070088</v>
      </c>
      <c r="AO22" s="4">
        <f t="shared" si="5"/>
        <v>-5.4337084293365483E-9</v>
      </c>
    </row>
    <row r="23" spans="1:41" s="4" customFormat="1">
      <c r="D23" s="5"/>
      <c r="E23" s="5"/>
    </row>
    <row r="24" spans="1:41" s="4" customFormat="1">
      <c r="D24" s="5"/>
      <c r="E24" s="5"/>
    </row>
    <row r="25" spans="1:41" s="4" customFormat="1">
      <c r="B25" s="4" t="s">
        <v>530</v>
      </c>
      <c r="C25" s="15">
        <v>17101.753079949623</v>
      </c>
      <c r="D25" s="14"/>
      <c r="E25" s="12"/>
      <c r="F25" s="12"/>
      <c r="G25" s="12"/>
      <c r="H25" s="12"/>
      <c r="I25" s="12">
        <f>+H25+I21+I22-I18</f>
        <v>-13535694.623950306</v>
      </c>
      <c r="J25" s="12">
        <f t="shared" ref="J25:AN25" si="6">+I25+J21+J22-J18</f>
        <v>-29401586.912824351</v>
      </c>
      <c r="K25" s="12">
        <f>+J25+K21+K22-K18</f>
        <v>-46078126.388072908</v>
      </c>
      <c r="L25" s="12">
        <f t="shared" si="6"/>
        <v>-41439433.146484621</v>
      </c>
      <c r="M25" s="12">
        <f t="shared" si="6"/>
        <v>-36444529.076481029</v>
      </c>
      <c r="N25" s="12">
        <f t="shared" si="6"/>
        <v>-30944796.690114006</v>
      </c>
      <c r="O25" s="12">
        <f>+N25+O21+O22-O18</f>
        <v>-74087087.590245947</v>
      </c>
      <c r="P25" s="12">
        <f t="shared" si="6"/>
        <v>-69571232.902973279</v>
      </c>
      <c r="Q25" s="12">
        <f t="shared" si="6"/>
        <v>-64531567.266660646</v>
      </c>
      <c r="R25" s="12">
        <f t="shared" si="6"/>
        <v>-58931458.726005428</v>
      </c>
      <c r="S25" s="12">
        <f t="shared" si="6"/>
        <v>-52732096.330848753</v>
      </c>
      <c r="T25" s="12">
        <f>+S25+T21+T22-T18</f>
        <v>-104402289.60177377</v>
      </c>
      <c r="U25" s="12">
        <f t="shared" si="6"/>
        <v>-99388742.247058168</v>
      </c>
      <c r="V25" s="12">
        <f t="shared" si="6"/>
        <v>-93752889.511501968</v>
      </c>
      <c r="W25" s="12">
        <f t="shared" si="6"/>
        <v>-152377983.5537253</v>
      </c>
      <c r="X25" s="12">
        <f t="shared" si="6"/>
        <v>-148147761.65763694</v>
      </c>
      <c r="Y25" s="12">
        <f t="shared" si="6"/>
        <v>-178070248.84062314</v>
      </c>
      <c r="Z25" s="12">
        <f t="shared" si="6"/>
        <v>-173998580.02586815</v>
      </c>
      <c r="AA25" s="12">
        <f t="shared" si="6"/>
        <v>-169249839.76013842</v>
      </c>
      <c r="AB25" s="12">
        <f t="shared" si="6"/>
        <v>-163773428.85294369</v>
      </c>
      <c r="AC25" s="12">
        <f t="shared" si="6"/>
        <v>-157515652.79231867</v>
      </c>
      <c r="AD25" s="12">
        <f t="shared" si="6"/>
        <v>-150419549.28949678</v>
      </c>
      <c r="AE25" s="12">
        <f t="shared" si="6"/>
        <v>-142424706.72357726</v>
      </c>
      <c r="AF25" s="12">
        <f t="shared" si="6"/>
        <v>-133467073.02279398</v>
      </c>
      <c r="AG25" s="12">
        <f t="shared" si="6"/>
        <v>-123478754.49598235</v>
      </c>
      <c r="AH25" s="12">
        <f t="shared" si="6"/>
        <v>-112387804.1037084</v>
      </c>
      <c r="AI25" s="12">
        <f t="shared" si="6"/>
        <v>-100117998.6332154</v>
      </c>
      <c r="AJ25" s="12">
        <f t="shared" si="6"/>
        <v>-86588604.214803591</v>
      </c>
      <c r="AK25" s="12">
        <f t="shared" si="6"/>
        <v>-71714129.589427501</v>
      </c>
      <c r="AL25" s="12">
        <f t="shared" si="6"/>
        <v>-55404066.508111171</v>
      </c>
      <c r="AM25" s="12">
        <f t="shared" si="6"/>
        <v>-37562616.61318022</v>
      </c>
      <c r="AN25" s="12">
        <f t="shared" si="6"/>
        <v>-18088404.119222004</v>
      </c>
      <c r="AO25" s="12">
        <f>+AN25+AO21+AO22-AO18</f>
        <v>-1.3209357857704161E-7</v>
      </c>
    </row>
    <row r="26" spans="1:41">
      <c r="E26" s="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Islam, Nazrul</DisplayName>
        <AccountId>97</AccountId>
        <AccountType/>
      </UserInfo>
      <UserInfo>
        <DisplayName>MacDonald, Michael</DisplayName>
        <AccountId>129</AccountId>
        <AccountType/>
      </UserInfo>
      <UserInfo>
        <DisplayName>Black, Jennifer N.</DisplayName>
        <AccountId>111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564A58-F759-4B96-84AF-9C4EEFC69E85}">
  <ds:schemaRefs>
    <ds:schemaRef ds:uri="http://purl.org/dc/elements/1.1/"/>
    <ds:schemaRef ds:uri="http://schemas.microsoft.com/office/2006/documentManagement/types"/>
    <ds:schemaRef ds:uri="http://schemas.microsoft.com/office/2006/metadata/properties"/>
    <ds:schemaRef ds:uri="2dfc16eb-708d-4ec9-8c01-531c9e227399"/>
    <ds:schemaRef ds:uri="http://purl.org/dc/terms/"/>
    <ds:schemaRef ds:uri="857011bc-0a59-46e1-9004-ec215979dd0f"/>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87FC4C81-4917-4684-8AC2-86DB1B92D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E62DC-7345-4990-9E69-C663C77D36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Read me</vt:lpstr>
      <vt:lpstr>Tab 1 - Assumptions</vt:lpstr>
      <vt:lpstr>Tab 2 - Rate Summary</vt:lpstr>
      <vt:lpstr>Tab 3 - Unlevied Land</vt:lpstr>
      <vt:lpstr>Tab 4 - Infrastructure</vt:lpstr>
      <vt:lpstr>Tab 5 - Forecast Data</vt:lpstr>
      <vt:lpstr>Tab 6 - Benefit Calculation</vt:lpstr>
      <vt:lpstr>Tab 7 - Financial Model</vt:lpstr>
      <vt:lpstr>Tab 3 - Financial Model (2)</vt:lpstr>
      <vt:lpstr>'Tab 1 - Assumptions'!Print_Area</vt:lpstr>
      <vt:lpstr>'Tab 2 - Rate Summary'!Print_Area</vt:lpstr>
      <vt:lpstr>'Tab 3 - Unlevied Land'!Print_Area</vt:lpstr>
      <vt:lpstr>'Tab 4 - Infrastructure'!Print_Area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cp:lastPrinted>2023-09-14T19:29:41Z</cp:lastPrinted>
  <dcterms:created xsi:type="dcterms:W3CDTF">2023-01-03T18:12:07Z</dcterms:created>
  <dcterms:modified xsi:type="dcterms:W3CDTF">2023-09-15T20:47:50Z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